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esktop\"/>
    </mc:Choice>
  </mc:AlternateContent>
  <workbookProtection workbookPassword="CAAF" lockStructure="1"/>
  <bookViews>
    <workbookView xWindow="0" yWindow="0" windowWidth="28800" windowHeight="12180" firstSheet="1" activeTab="1"/>
  </bookViews>
  <sheets>
    <sheet name="登録について" sheetId="1" state="hidden" r:id="rId1"/>
    <sheet name="申請依頼書" sheetId="7" r:id="rId2"/>
  </sheets>
  <definedNames>
    <definedName name="_xlnm.Print_Area" localSheetId="1">申請依頼書!$A$1:$P$42</definedName>
    <definedName name="_xlnm.Print_Area" localSheetId="0">登録について!$A$1:$N$154</definedName>
  </definedNames>
  <calcPr calcId="152511"/>
</workbook>
</file>

<file path=xl/calcChain.xml><?xml version="1.0" encoding="utf-8"?>
<calcChain xmlns="http://schemas.openxmlformats.org/spreadsheetml/2006/main">
  <c r="E34" i="7" l="1"/>
  <c r="M34" i="7"/>
  <c r="E33" i="7"/>
  <c r="M33" i="7"/>
  <c r="I32" i="7"/>
  <c r="M32" i="7"/>
  <c r="J73" i="1"/>
  <c r="J74" i="1"/>
  <c r="J75" i="1"/>
  <c r="J76" i="1"/>
  <c r="J77" i="1"/>
  <c r="J72" i="1"/>
  <c r="J71" i="1"/>
  <c r="J70" i="1"/>
  <c r="J69"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33" i="1"/>
  <c r="Y37" i="7"/>
  <c r="U28" i="7"/>
  <c r="U31" i="7" s="1"/>
  <c r="V28" i="7"/>
  <c r="V30" i="7" s="1"/>
  <c r="W28" i="7"/>
  <c r="W31" i="7" s="1"/>
  <c r="X28" i="7"/>
  <c r="X30" i="7" s="1"/>
  <c r="Y28" i="7"/>
  <c r="Y30" i="7" s="1"/>
  <c r="Z28" i="7"/>
  <c r="Z31" i="7" s="1"/>
  <c r="AA28" i="7"/>
  <c r="AA29" i="7" s="1"/>
  <c r="AB28" i="7"/>
  <c r="AB30" i="7" s="1"/>
  <c r="AC28" i="7"/>
  <c r="AC29" i="7" s="1"/>
  <c r="AD28" i="7"/>
  <c r="AD29" i="7" s="1"/>
  <c r="G9" i="7"/>
  <c r="M10" i="7"/>
  <c r="J10" i="7"/>
  <c r="G10" i="7"/>
  <c r="D10" i="7"/>
  <c r="D9" i="7"/>
  <c r="M8" i="7"/>
  <c r="J8" i="7"/>
  <c r="G8" i="7"/>
  <c r="D8" i="7"/>
  <c r="O7" i="7"/>
  <c r="O36" i="7" s="1"/>
  <c r="X37" i="7"/>
  <c r="W37" i="7"/>
  <c r="V37" i="7"/>
  <c r="U37" i="7"/>
  <c r="Y36" i="7"/>
  <c r="X36" i="7"/>
  <c r="W36" i="7"/>
  <c r="V36" i="7"/>
  <c r="Y35" i="7"/>
  <c r="X35" i="7"/>
  <c r="W35" i="7"/>
  <c r="V35" i="7"/>
  <c r="U35" i="7"/>
  <c r="Y34" i="7"/>
  <c r="X34" i="7"/>
  <c r="W34" i="7"/>
  <c r="V34" i="7"/>
  <c r="U34" i="7"/>
  <c r="Y33" i="7"/>
  <c r="X33" i="7"/>
  <c r="W33" i="7"/>
  <c r="V33" i="7"/>
  <c r="U33" i="7"/>
  <c r="E31" i="7"/>
  <c r="E30" i="7"/>
  <c r="E29" i="7"/>
  <c r="Y29" i="7"/>
  <c r="F36" i="7"/>
  <c r="I36" i="7"/>
  <c r="U29" i="7"/>
  <c r="W30" i="7"/>
  <c r="AB29" i="7"/>
  <c r="W29" i="7"/>
  <c r="X29" i="7"/>
  <c r="Z29" i="7"/>
  <c r="Z30" i="7"/>
  <c r="AD31" i="7" l="1"/>
  <c r="AA31" i="7"/>
  <c r="AC30" i="7"/>
  <c r="V31" i="7"/>
  <c r="V29" i="7"/>
  <c r="AE29" i="7" s="1"/>
  <c r="Y31" i="7"/>
  <c r="I30" i="7"/>
  <c r="I31" i="7"/>
  <c r="M29" i="7"/>
  <c r="I29" i="7"/>
  <c r="X31" i="7"/>
  <c r="AD30" i="7"/>
  <c r="U30" i="7"/>
  <c r="AC31" i="7"/>
  <c r="AB31" i="7"/>
  <c r="AA30" i="7"/>
  <c r="AE30" i="7" l="1"/>
  <c r="M30" i="7" s="1"/>
  <c r="M35" i="7" s="1"/>
  <c r="AE31" i="7"/>
  <c r="M31" i="7" s="1"/>
  <c r="M36" i="7"/>
  <c r="K36" i="7" s="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<sst xmlns="http://schemas.openxmlformats.org/spreadsheetml/2006/main" count="432" uniqueCount="267">
  <si>
    <t>２．送    金</t>
    <phoneticPr fontId="1"/>
  </si>
  <si>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</si>
  <si>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</si>
  <si>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</si>
  <si>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</si>
  <si>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</si>
  <si>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</si>
  <si>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</si>
  <si>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</si>
  <si>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</si>
  <si>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</si>
  <si>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</si>
  <si>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</si>
  <si>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</si>
  <si>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</si>
  <si>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</si>
  <si>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</si>
  <si>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</si>
  <si>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</si>
  <si>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</si>
  <si>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</si>
  <si>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</si>
  <si>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</si>
  <si>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</si>
  <si>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</si>
  <si>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</si>
  <si>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</si>
  <si>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</si>
  <si>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</si>
  <si>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</si>
  <si>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</si>
  <si>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</si>
  <si>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</si>
  <si>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</si>
  <si>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</si>
  <si>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</si>
  <si>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</si>
  <si>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</si>
  <si>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</si>
  <si>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</si>
  <si>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</si>
  <si>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</si>
  <si>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</si>
  <si>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</si>
  <si>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</si>
  <si>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</si>
  <si>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</si>
  <si>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</si>
  <si>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</si>
  <si>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</si>
  <si>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</si>
  <si>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</si>
  <si>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</si>
  <si>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</si>
  <si>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</si>
  <si>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</si>
  <si>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</si>
  <si>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</si>
  <si>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</si>
  <si>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</si>
  <si>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</si>
  <si>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</si>
  <si>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</si>
  <si>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</si>
  <si>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</si>
  <si>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</si>
  <si>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</si>
  <si>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</si>
  <si>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</si>
  <si>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</si>
  <si>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</si>
  <si>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</si>
  <si>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</si>
  <si>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</si>
  <si>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</si>
  <si>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</si>
  <si>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</si>
  <si>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</si>
  <si>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</si>
  <si>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</si>
  <si>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</si>
  <si>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</si>
  <si>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</si>
  <si>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</si>
  <si>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</si>
  <si>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</si>
  <si>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</si>
  <si>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</si>
  <si>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</si>
  <si>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</si>
  <si>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</si>
  <si>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</si>
  <si>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</si>
  <si>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</si>
  <si>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</si>
  <si>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</si>
  <si>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</si>
  <si>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</si>
  <si>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</si>
  <si>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</si>
  <si>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</si>
  <si>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</si>
  <si>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</si>
  <si>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</si>
  <si>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</si>
  <si>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</si>
  <si>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</si>
  <si>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</si>
  <si>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</si>
  <si>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</si>
  <si>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</si>
  <si>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</si>
  <si>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</si>
  <si>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</si>
  <si>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</si>
  <si>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</si>
  <si>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</si>
  <si>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</si>
  <si>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</si>
  <si>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</si>
  <si>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</si>
  <si>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</si>
  <si>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</si>
  <si>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</si>
  <si>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</si>
  <si>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</si>
  <si>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</si>
  <si>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（３）</t>
    <phoneticPr fontId="1"/>
  </si>
  <si>
    <t>（４）</t>
    <phoneticPr fontId="1"/>
  </si>
  <si>
    <t>６．サッカーチームの送付金額</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</si>
  <si>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</si>
  <si>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</si>
  <si>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</si>
  <si>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</si>
  <si>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</si>
  <si>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</si>
  <si>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</si>
  <si>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</si>
  <si>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</si>
  <si>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</si>
  <si>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免除</t>
    <rPh sb="0" eb="2">
      <t>メンジョ</t>
    </rPh>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</si>
  <si>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</si>
  <si>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</si>
  <si>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</si>
  <si>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</si>
  <si>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</si>
  <si>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</si>
  <si>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</si>
  <si>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</si>
  <si>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</si>
  <si>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</si>
  <si>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</si>
  <si>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</si>
  <si>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</si>
  <si>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1"/>
  </si>
  <si>
    <r>
      <t>　</t>
    </r>
    <r>
      <rPr>
        <sz val="12"/>
        <rFont val="ＭＳ Ｐゴシック"/>
        <family val="3"/>
        <charset val="128"/>
      </rPr>
      <t>振込名は，種別・チーム名がわかるようにご記入下さい</t>
    </r>
    <r>
      <rPr>
        <b/>
        <sz val="12"/>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3_ｶﾑｲ_ﾂｼﾏ</t>
    </r>
    <r>
      <rPr>
        <sz val="12"/>
        <rFont val="ＭＳ Ｐゴシック"/>
        <family val="3"/>
        <charset val="128"/>
      </rPr>
      <t xml:space="preserve">    </t>
    </r>
    <r>
      <rPr>
        <sz val="10"/>
        <rFont val="ＭＳ Ｐゴシック"/>
        <family val="3"/>
        <charset val="128"/>
      </rPr>
      <t>←　「３種 神居中学校 對馬」という意味】</t>
    </r>
    <rPh sb="43" eb="45">
      <t>キニュウ</t>
    </rPh>
    <rPh sb="69" eb="71">
      <t>カムイ</t>
    </rPh>
    <rPh sb="71" eb="72">
      <t>チュウ</t>
    </rPh>
    <rPh sb="72" eb="74">
      <t>ガッコウ</t>
    </rPh>
    <rPh sb="75" eb="77">
      <t>ツシマ</t>
    </rPh>
    <rPh sb="81" eb="83">
      <t>イミ</t>
    </rPh>
    <phoneticPr fontId="1"/>
  </si>
  <si>
    <t>　※振込ミスのため，チームに連絡を取りたいが確認ができず登録が却下されるケースがあります。この場合，返金ができません。</t>
    <phoneticPr fontId="1"/>
  </si>
  <si>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1"/>
  </si>
  <si>
    <t>　第４種チームは，監督またはコーチのいずれかが指導者資格を有していることが義務付けられています。</t>
    <phoneticPr fontId="1"/>
  </si>
  <si>
    <t>　指導者登録している監督は，必ず「指導者登録番号」を入力してください。</t>
    <phoneticPr fontId="1"/>
  </si>
  <si>
    <t>　監督が指導者資格を持っていない場合は，資格を持っている方をコーチとして登録して下さい。
その際，コーチ欄（４種のみ）に必ず「指導者登録番号」を入力してください。</t>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</si>
  <si>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</si>
  <si>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rPr>
        <sz val="3"/>
        <color indexed="10"/>
        <rFont val="HG丸ｺﾞｼｯｸM-PRO"/>
        <family val="3"/>
        <charset val="128"/>
      </rPr>
      <t xml:space="preserve"> </t>
    </r>
    <r>
      <rPr>
        <sz val="11"/>
        <rFont val="HG丸ｺﾞｼｯｸM-PRO"/>
        <family val="3"/>
        <charset val="128"/>
      </rPr>
      <t xml:space="preserve">※チーム登録が保留になる場合：
</t>
    </r>
    <r>
      <rPr>
        <sz val="10"/>
        <rFont val="HG丸ｺﾞｼｯｸM-PRO"/>
        <family val="3"/>
        <charset val="128"/>
      </rPr>
      <t>　JFA IDに資格を紐づけしていないが，監督登録料が免除であると考え、入金が不足している場合</t>
    </r>
    <rPh sb="5" eb="7">
      <t>トウロク</t>
    </rPh>
    <rPh sb="8" eb="10">
      <t>ホリュウ</t>
    </rPh>
    <rPh sb="13" eb="15">
      <t>バアイ</t>
    </rPh>
    <rPh sb="25" eb="27">
      <t>シカク</t>
    </rPh>
    <rPh sb="28" eb="29">
      <t>ヒモ</t>
    </rPh>
    <rPh sb="38" eb="40">
      <t>カントク</t>
    </rPh>
    <rPh sb="40" eb="42">
      <t>トウロク</t>
    </rPh>
    <rPh sb="42" eb="43">
      <t>リョウ</t>
    </rPh>
    <rPh sb="44" eb="46">
      <t>メンジョ</t>
    </rPh>
    <rPh sb="50" eb="51">
      <t>カンガ</t>
    </rPh>
    <rPh sb="53" eb="55">
      <t>ニュウキン</t>
    </rPh>
    <rPh sb="56" eb="58">
      <t>フソク</t>
    </rPh>
    <rPh sb="62" eb="64">
      <t>バアイ</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</si>
  <si>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</si>
  <si>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78" eb="81">
      <t>ショウニンゴ</t>
    </rPh>
    <rPh sb="82" eb="85">
      <t>タントウシャ</t>
    </rPh>
    <rPh sb="96" eb="98">
      <t>シジ</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</si>
  <si>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８,５００円
　３種事業委員会運営費(U-15チームのみ)　２,０００円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トウロク</t>
    </rPh>
    <rPh sb="130" eb="131">
      <t>リョウ</t>
    </rPh>
    <rPh sb="137" eb="139">
      <t>ジュウライ</t>
    </rPh>
    <rPh sb="139" eb="140">
      <t>ドオ</t>
    </rPh>
    <rPh sb="141" eb="144">
      <t>タイカイゴト</t>
    </rPh>
    <rPh sb="145" eb="146">
      <t>オサ</t>
    </rPh>
    <phoneticPr fontId="1"/>
  </si>
  <si>
    <r>
      <t xml:space="preserve">調整用
</t>
    </r>
    <r>
      <rPr>
        <sz val="8"/>
        <rFont val="HG丸ｺﾞｼｯｸM-PRO"/>
        <family val="3"/>
        <charset val="128"/>
      </rPr>
      <t xml:space="preserve">行
</t>
    </r>
    <rPh sb="0" eb="3">
      <t>チョウセイヨウ</t>
    </rPh>
    <rPh sb="4" eb="5">
      <t>ギョウ</t>
    </rPh>
    <phoneticPr fontId="1"/>
  </si>
  <si>
    <t>　Web登録に関する質問は，JFA 登録サービスデスク（050-2018-1990）までお願いします。
　FAX番号：03-6682-5903　　Eメール：jentry_servicedesk@jfa.or.jp
　登録に関連する情報は以下のサイトでご確認ください。　http://www.jfa.jp/registration/</t>
    <rPh sb="45" eb="46">
      <t>ネガ</t>
    </rPh>
    <phoneticPr fontId="1"/>
  </si>
  <si>
    <r>
      <t xml:space="preserve">空白
行
行
行
行
行
</t>
    </r>
    <r>
      <rPr>
        <sz val="6"/>
        <rFont val="HG丸ｺﾞｼｯｸM-PRO"/>
        <family val="3"/>
        <charset val="128"/>
      </rPr>
      <t xml:space="preserve"> 行
</t>
    </r>
    <rPh sb="0" eb="2">
      <t>クウハク</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</si>
  <si>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</si>
  <si>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</si>
  <si>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</si>
  <si>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</si>
  <si>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</si>
  <si>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</si>
  <si>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</si>
  <si>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</si>
  <si>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t>２０１６年度日本・北海道・旭川地区サッカー協会への登録手続きについて</t>
    <rPh sb="25" eb="27">
      <t>トウロク</t>
    </rPh>
    <phoneticPr fontId="1"/>
  </si>
  <si>
    <r>
      <t>　</t>
    </r>
    <r>
      <rPr>
        <sz val="12"/>
        <rFont val="ＭＳ Ｐゴシック"/>
        <family val="3"/>
        <charset val="128"/>
      </rPr>
      <t>以下に該当する場合は監督登録料が免除になります。</t>
    </r>
    <r>
      <rPr>
        <sz val="11"/>
        <rFont val="ＭＳ Ｐゴシック"/>
        <family val="3"/>
        <charset val="128"/>
      </rPr>
      <t xml:space="preserve">
　　</t>
    </r>
    <r>
      <rPr>
        <sz val="10"/>
        <rFont val="ＭＳ Ｐゴシック"/>
        <family val="3"/>
        <charset val="128"/>
      </rPr>
      <t>既に公認指導者ﾗｲｾﾝｽ認定証が発行され，2016/1/31までに指導者登録費の自動引き落としが完了している方</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phoneticPr fontId="1"/>
  </si>
  <si>
    <r>
      <t xml:space="preserve">空白
調整用
</t>
    </r>
    <r>
      <rPr>
        <sz val="11"/>
        <rFont val="HG丸ｺﾞｼｯｸM-PRO"/>
        <family val="3"/>
        <charset val="128"/>
      </rPr>
      <t xml:space="preserve">
</t>
    </r>
    <rPh sb="0" eb="2">
      <t>クウハク</t>
    </rPh>
    <rPh sb="3" eb="6">
      <t>チョウセイヨウ</t>
    </rPh>
    <phoneticPr fontId="1"/>
  </si>
  <si>
    <r>
      <t>　登録時に発生する登録料は，ＪＦＡ登録料のみです。2016年度は，監督料が免除されます。道協会および地区協会への登録料は，大会毎に徴収されます。
　ユース年代のサッカーチームを対象とした「サッカーチームフットサル登録(見なし登録)」が実施されます。</t>
    </r>
    <r>
      <rPr>
        <u val="double"/>
        <sz val="10"/>
        <rFont val="ＭＳ Ｐゴシック"/>
        <family val="3"/>
        <charset val="128"/>
      </rPr>
      <t>大会要項の定め</t>
    </r>
    <r>
      <rPr>
        <sz val="10"/>
        <rFont val="ＭＳ Ｐゴシック"/>
        <family val="3"/>
        <charset val="128"/>
      </rPr>
      <t>により，サッカーチームがそのままフットサル大会へ参加できます。</t>
    </r>
    <rPh sb="1" eb="4">
      <t>トウロクジ</t>
    </rPh>
    <rPh sb="5" eb="7">
      <t>ハッセイ</t>
    </rPh>
    <rPh sb="9" eb="12">
      <t>トウロクリョウ</t>
    </rPh>
    <rPh sb="17" eb="20">
      <t>トウロクリョウ</t>
    </rPh>
    <rPh sb="29" eb="31">
      <t>ネンド</t>
    </rPh>
    <rPh sb="33" eb="35">
      <t>カントク</t>
    </rPh>
    <rPh sb="35" eb="36">
      <t>リョウ</t>
    </rPh>
    <rPh sb="37" eb="39">
      <t>メンジョ</t>
    </rPh>
    <rPh sb="44" eb="45">
      <t>ドウ</t>
    </rPh>
    <rPh sb="45" eb="47">
      <t>キョウカイ</t>
    </rPh>
    <rPh sb="50" eb="52">
      <t>チク</t>
    </rPh>
    <rPh sb="52" eb="54">
      <t>キョウカイ</t>
    </rPh>
    <rPh sb="56" eb="59">
      <t>トウロクリョウ</t>
    </rPh>
    <rPh sb="61" eb="64">
      <t>タイカイゴト</t>
    </rPh>
    <rPh sb="65" eb="67">
      <t>チョウシュウ</t>
    </rPh>
    <rPh sb="77" eb="79">
      <t>ネンダイ</t>
    </rPh>
    <rPh sb="88" eb="90">
      <t>タイショウ</t>
    </rPh>
    <rPh sb="106" eb="108">
      <t>トウロク</t>
    </rPh>
    <rPh sb="109" eb="110">
      <t>ミ</t>
    </rPh>
    <rPh sb="112" eb="114">
      <t>トウロク</t>
    </rPh>
    <rPh sb="117" eb="119">
      <t>ジッシ</t>
    </rPh>
    <rPh sb="124" eb="126">
      <t>タイカイ</t>
    </rPh>
    <rPh sb="126" eb="128">
      <t>ヨウコウ</t>
    </rPh>
    <rPh sb="129" eb="130">
      <t>サダ</t>
    </rPh>
    <rPh sb="152" eb="154">
      <t>タイカイ</t>
    </rPh>
    <rPh sb="155" eb="157">
      <t>サンカ</t>
    </rPh>
    <phoneticPr fontId="1"/>
  </si>
  <si>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1"/>
  </si>
  <si>
    <t>調整用</t>
    <rPh sb="0" eb="3">
      <t>チョウセイヨウ</t>
    </rPh>
    <phoneticPr fontId="1"/>
  </si>
  <si>
    <r>
      <t xml:space="preserve">調整用
</t>
    </r>
    <r>
      <rPr>
        <sz val="6"/>
        <rFont val="HG丸ｺﾞｼｯｸM-PRO"/>
        <family val="3"/>
        <charset val="128"/>
      </rPr>
      <t>行</t>
    </r>
    <rPh sb="0" eb="3">
      <t>チョウセイヨウ</t>
    </rPh>
    <rPh sb="5" eb="6">
      <t>ギョウ</t>
    </rPh>
    <phoneticPr fontId="1"/>
  </si>
  <si>
    <t>　１６年度より，シニア種の登録年度開始日が変更になります。</t>
    <rPh sb="3" eb="5">
      <t>ネンド</t>
    </rPh>
    <rPh sb="11" eb="12">
      <t>シュ</t>
    </rPh>
    <rPh sb="13" eb="15">
      <t>トウロク</t>
    </rPh>
    <rPh sb="15" eb="17">
      <t>ネンド</t>
    </rPh>
    <rPh sb="17" eb="20">
      <t>カイシビ</t>
    </rPh>
    <rPh sb="21" eb="23">
      <t>ヘンコウ</t>
    </rPh>
    <phoneticPr fontId="1"/>
  </si>
  <si>
    <r>
      <t>調整用</t>
    </r>
    <r>
      <rPr>
        <sz val="12"/>
        <rFont val="HG丸ｺﾞｼｯｸM-PRO"/>
        <family val="3"/>
        <charset val="128"/>
      </rPr>
      <t>　</t>
    </r>
    <rPh sb="0" eb="3">
      <t>チョウセイヨウ</t>
    </rPh>
    <phoneticPr fontId="1"/>
  </si>
  <si>
    <t>サッカーチームのカード式の監督証・選手証の発送は，登録完了(JFAの承認が終了した時点)後となります。カードが未着・紛失，またはフットサルチームは電子登録証で対応することとなります。</t>
    <rPh sb="11" eb="12">
      <t>シキ</t>
    </rPh>
    <rPh sb="13" eb="15">
      <t>カントク</t>
    </rPh>
    <rPh sb="15" eb="16">
      <t>アカシ</t>
    </rPh>
    <rPh sb="17" eb="19">
      <t>センシュ</t>
    </rPh>
    <rPh sb="19" eb="20">
      <t>ショウ</t>
    </rPh>
    <rPh sb="21" eb="23">
      <t>ハッソウ</t>
    </rPh>
    <rPh sb="25" eb="27">
      <t>トウロク</t>
    </rPh>
    <rPh sb="27" eb="29">
      <t>カンリョウ</t>
    </rPh>
    <rPh sb="34" eb="36">
      <t>ショウニン</t>
    </rPh>
    <rPh sb="37" eb="39">
      <t>シュウリョウ</t>
    </rPh>
    <rPh sb="41" eb="43">
      <t>ジテン</t>
    </rPh>
    <rPh sb="44" eb="45">
      <t>ゴ</t>
    </rPh>
    <rPh sb="55" eb="57">
      <t>ミチャク</t>
    </rPh>
    <rPh sb="58" eb="60">
      <t>フンシツ</t>
    </rPh>
    <rPh sb="73" eb="75">
      <t>デンシ</t>
    </rPh>
    <rPh sb="75" eb="78">
      <t>トウロクショウ</t>
    </rPh>
    <rPh sb="79" eb="81">
      <t>タイオウ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</si>
  <si>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</si>
  <si>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</si>
  <si>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</si>
  <si>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２０１６年４月８日（金）</t>
    </r>
    <r>
      <rPr>
        <sz val="11"/>
        <rFont val="HG丸ｺﾞｼｯｸM-PRO"/>
        <family val="3"/>
        <charset val="128"/>
      </rPr>
      <t>まで</t>
    </r>
    <rPh sb="10" eb="11">
      <t>キン</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</si>
  <si>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</si>
  <si>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</si>
  <si>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</si>
  <si>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チーム登録料は，JFA登録料のみの負担になります。他のフットサル大会登録料については，大会毎に徴収されます(2015年と同じ)。</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3" eb="266">
      <t>トウロクリョウ</t>
    </rPh>
    <rPh sb="271" eb="274">
      <t>トウロクリョウ</t>
    </rPh>
    <rPh sb="277" eb="279">
      <t>フタン</t>
    </rPh>
    <rPh sb="285" eb="286">
      <t>タ</t>
    </rPh>
    <rPh sb="292" eb="294">
      <t>タイカイ</t>
    </rPh>
    <rPh sb="294" eb="296">
      <t>トウロク</t>
    </rPh>
    <rPh sb="296" eb="297">
      <t>リョウ</t>
    </rPh>
    <rPh sb="303" eb="306">
      <t>タイカイゴト</t>
    </rPh>
    <rPh sb="307" eb="309">
      <t>チョウシュウ</t>
    </rPh>
    <rPh sb="318" eb="319">
      <t>ネン</t>
    </rPh>
    <rPh sb="320" eb="321">
      <t>オナ</t>
    </rPh>
    <phoneticPr fontId="1"/>
  </si>
  <si>
    <t xml:space="preserve">  ２０１６年度の協会登録につきまして、下記の通りにお願いいたします。１５年度からは、新KICK OFFへと大きくリニューアルされました。今年度は初めての継続申請になります。ガイドを熟読の上、入力漏れなどでチーム・選手が保留状態にならないように十分ご留意下さい。</t>
    <rPh sb="6" eb="7">
      <t>ネン</t>
    </rPh>
    <rPh sb="43" eb="44">
      <t>シン</t>
    </rPh>
    <rPh sb="54" eb="55">
      <t>オオ</t>
    </rPh>
    <rPh sb="69" eb="72">
      <t>コンネンド</t>
    </rPh>
    <rPh sb="73" eb="74">
      <t>ハジ</t>
    </rPh>
    <rPh sb="77" eb="79">
      <t>ケイゾク</t>
    </rPh>
    <rPh sb="79" eb="81">
      <t>シンセイ</t>
    </rPh>
    <phoneticPr fontId="1"/>
  </si>
  <si>
    <t>８．その他の申請</t>
    <rPh sb="4" eb="5">
      <t>タ</t>
    </rPh>
    <rPh sb="6" eb="8">
      <t>シンセイ</t>
    </rPh>
    <phoneticPr fontId="1"/>
  </si>
  <si>
    <t>Ｗｅｂ申請　→　申請料をＡＦＡに納付　→　サッカーチーム用申請依頼書をＡＦＡに送付</t>
    <rPh sb="8" eb="10">
      <t>シンセイ</t>
    </rPh>
    <rPh sb="10" eb="11">
      <t>リョウ</t>
    </rPh>
    <rPh sb="16" eb="18">
      <t>ノウフ</t>
    </rPh>
    <phoneticPr fontId="1"/>
  </si>
  <si>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1"/>
  </si>
  <si>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</si>
  <si>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</si>
  <si>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</si>
  <si>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</si>
  <si>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</si>
  <si>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</si>
  <si>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</si>
  <si>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</si>
  <si>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</si>
  <si>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</si>
  <si>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</si>
  <si>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</si>
  <si>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</si>
  <si>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</si>
  <si>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</si>
  <si>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</si>
  <si>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</si>
  <si>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</si>
  <si>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協会事務局　大淵</t>
    <rPh sb="0" eb="2">
      <t>キョウカイ</t>
    </rPh>
    <rPh sb="2" eb="5">
      <t>ジムキョク</t>
    </rPh>
    <rPh sb="6" eb="8">
      <t>オオブチ</t>
    </rPh>
    <phoneticPr fontId="1"/>
  </si>
  <si>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</si>
  <si>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</si>
  <si>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</si>
  <si>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</si>
  <si>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</si>
  <si>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</si>
  <si>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</si>
  <si>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</si>
  <si>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</si>
  <si>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</si>
  <si>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</si>
  <si>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</si>
  <si>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</si>
  <si>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</si>
  <si>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</si>
  <si>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</si>
  <si>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</si>
  <si>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</si>
  <si>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</si>
  <si>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</si>
  <si>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</si>
  <si>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</si>
  <si>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</si>
  <si>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</si>
  <si>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</si>
  <si>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</si>
  <si>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</si>
  <si>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</si>
  <si>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</si>
  <si>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</si>
  <si>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</si>
  <si>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</si>
  <si>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</si>
  <si>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</si>
  <si>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※申請書を地区協会に郵送，申請料を下記の口座に振り込む。申請依頼書を地区協会に送付すること</t>
    <rPh sb="17" eb="19">
      <t>カキ</t>
    </rPh>
    <rPh sb="28" eb="30">
      <t>シンセイ</t>
    </rPh>
    <rPh sb="30" eb="33">
      <t>イライショ</t>
    </rPh>
    <rPh sb="34" eb="36">
      <t>チク</t>
    </rPh>
    <rPh sb="36" eb="38">
      <t>キョウカイ</t>
    </rPh>
    <rPh sb="39" eb="41">
      <t>ソウフ</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</si>
  <si>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</si>
  <si>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</si>
  <si>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</si>
  <si>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</si>
  <si>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</si>
  <si>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上記⑦を</t>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</si>
  <si>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</si>
  <si>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</si>
  <si>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</si>
  <si>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</si>
  <si>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</si>
  <si>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</si>
  <si>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２０１９年</t>
    <phoneticPr fontId="1"/>
  </si>
  <si>
    <t>旭川地区サッカー協会　登録口　代表　岸上 佳広</t>
    <rPh sb="18" eb="20">
      <t>キシガミ</t>
    </rPh>
    <rPh sb="21" eb="23">
      <t>ヨシヒロ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</si>
</sst>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59"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3"/>
      <color indexed="10"/>
      <name val="HG丸ｺﾞｼｯｸM-PRO"/>
      <family val="3"/>
      <charset val="128"/>
    </font>
    <font>
      <u val="double"/>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4"/>
      <color theme="6" tint="-0.499984740745262"/>
      <name val="HG丸ｺﾞｼｯｸM-PRO"/>
      <family val="3"/>
      <charset val="128"/>
    </font>
    <font>
      <sz val="10"/>
      <color theme="6" tint="-0.499984740745262"/>
      <name val="HG丸ｺﾞｼｯｸM-PRO"/>
      <family val="3"/>
      <charset val="128"/>
    </font>
    <font>
      <sz val="11"/>
      <color theme="6" tint="-0.499984740745262"/>
      <name val="ＭＳ Ｐゴシック"/>
      <family val="3"/>
      <charset val="128"/>
    </font>
    <font>
      <sz val="12"/>
      <color theme="6" tint="-0.499984740745262"/>
      <name val="ＭＳ 明朝"/>
      <family val="1"/>
      <charset val="128"/>
    </font>
    <font>
      <sz val="10"/>
      <color theme="6" tint="-0.499984740745262"/>
      <name val="ＭＳ Ｐゴシック"/>
      <family val="3"/>
      <charset val="128"/>
    </font>
    <font>
      <sz val="6"/>
      <color rgb="FFFF0000"/>
      <name val="HG丸ｺﾞｼｯｸM-PRO"/>
      <family val="3"/>
      <charset val="128"/>
    </font>
    <font>
      <sz val="11"/>
      <color rgb="FFFF0000"/>
      <name val="HG丸ｺﾞｼｯｸM-PRO"/>
      <family val="3"/>
      <charset val="128"/>
    </font>
    <font>
      <sz val="12"/>
      <color theme="6" tint="-0.499984740745262"/>
      <name val="HG丸ｺﾞｼｯｸM-PRO"/>
      <family val="3"/>
      <charset val="128"/>
    </font>
    <font>
      <sz val="10"/>
      <color theme="6" tint="0.79998168889431442"/>
      <name val="HG丸ｺﾞｼｯｸM-PRO"/>
      <family val="3"/>
      <charset val="128"/>
    </font>
    <font>
      <sz val="26"/>
      <color theme="6" tint="-0.499984740745262"/>
      <name val="HG丸ｺﾞｼｯｸM-PRO"/>
      <family val="3"/>
      <charset val="128"/>
    </font>
    <font>
      <sz val="20"/>
      <color theme="6" tint="-0.499984740745262"/>
      <name val="HG丸ｺﾞｼｯｸM-PRO"/>
      <family val="3"/>
      <charset val="128"/>
    </font>
    <font>
      <b/>
      <sz val="20"/>
      <color theme="6" tint="-0.499984740745262"/>
      <name val="HG丸ｺﾞｼｯｸM-PRO"/>
      <family val="3"/>
      <charset val="128"/>
    </font>
  </fonts>
  <fills count="8">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indexed="22"/>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6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style="thin">
        <color theme="3"/>
      </right>
      <top style="thin">
        <color theme="3"/>
      </top>
      <bottom style="hair">
        <color theme="3"/>
      </bottom>
      <diagonal/>
    </border>
    <border>
      <left/>
      <right style="thin">
        <color theme="3"/>
      </right>
      <top style="hair">
        <color theme="3"/>
      </top>
      <bottom style="hair">
        <color theme="3"/>
      </bottom>
      <diagonal/>
    </border>
    <border>
      <left/>
      <right style="thin">
        <color theme="3"/>
      </right>
      <top/>
      <bottom style="thin">
        <color theme="3"/>
      </bottom>
      <diagonal/>
    </border>
    <border>
      <left style="hair">
        <color theme="3"/>
      </left>
      <right style="thin">
        <color theme="3"/>
      </right>
      <top style="hair">
        <color theme="3"/>
      </top>
      <bottom style="thin">
        <color theme="3"/>
      </bottom>
      <diagonal/>
    </border>
    <border>
      <left/>
      <right/>
      <top style="double">
        <color theme="3"/>
      </top>
      <bottom/>
      <diagonal/>
    </border>
    <border>
      <left/>
      <right/>
      <top style="hair">
        <color theme="3"/>
      </top>
      <bottom/>
      <diagonal/>
    </border>
    <border>
      <left/>
      <right style="double">
        <color theme="3"/>
      </right>
      <top style="double">
        <color theme="3"/>
      </top>
      <bottom/>
      <diagonal/>
    </border>
    <border>
      <left/>
      <right style="double">
        <color theme="3"/>
      </right>
      <top style="hair">
        <color indexed="64"/>
      </top>
      <bottom style="hair">
        <color indexed="64"/>
      </bottom>
      <diagonal/>
    </border>
    <border>
      <left/>
      <right/>
      <top style="hair">
        <color indexed="64"/>
      </top>
      <bottom style="double">
        <color theme="3"/>
      </bottom>
      <diagonal/>
    </border>
    <border>
      <left/>
      <right style="double">
        <color theme="3"/>
      </right>
      <top style="hair">
        <color indexed="64"/>
      </top>
      <bottom style="double">
        <color theme="3"/>
      </bottom>
      <diagonal/>
    </border>
    <border>
      <left style="double">
        <color theme="3"/>
      </left>
      <right/>
      <top/>
      <bottom/>
      <diagonal/>
    </border>
    <border>
      <left/>
      <right style="double">
        <color theme="3"/>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style="double">
        <color theme="3"/>
      </left>
      <right/>
      <top/>
      <bottom style="hair">
        <color indexed="64"/>
      </bottom>
      <diagonal/>
    </border>
    <border>
      <left/>
      <right/>
      <top/>
      <bottom style="double">
        <color theme="3"/>
      </bottom>
      <diagonal/>
    </border>
    <border>
      <left style="double">
        <color theme="3"/>
      </left>
      <right style="thin">
        <color theme="3"/>
      </right>
      <top/>
      <bottom style="thin">
        <color theme="3"/>
      </bottom>
      <diagonal/>
    </border>
    <border>
      <left/>
      <right/>
      <top/>
      <bottom style="thin">
        <color theme="3"/>
      </bottom>
      <diagonal/>
    </border>
    <border>
      <left style="double">
        <color theme="3"/>
      </left>
      <right style="thin">
        <color indexed="64"/>
      </right>
      <top style="thin">
        <color indexed="64"/>
      </top>
      <bottom style="thin">
        <color theme="3"/>
      </bottom>
      <diagonal/>
    </border>
    <border>
      <left style="double">
        <color theme="3"/>
      </left>
      <right style="thin">
        <color indexed="64"/>
      </right>
      <top style="thin">
        <color indexed="64"/>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top style="thin">
        <color theme="3"/>
      </top>
      <bottom style="hair">
        <color theme="3"/>
      </bottom>
      <diagonal/>
    </border>
    <border>
      <left/>
      <right/>
      <top style="thin">
        <color theme="3"/>
      </top>
      <bottom style="hair">
        <color theme="3"/>
      </bottom>
      <diagonal/>
    </border>
    <border>
      <left style="thin">
        <color theme="3"/>
      </left>
      <right/>
      <top style="hair">
        <color theme="3"/>
      </top>
      <bottom style="double">
        <color theme="3"/>
      </bottom>
      <diagonal/>
    </border>
    <border>
      <left/>
      <right/>
      <top style="hair">
        <color theme="3"/>
      </top>
      <bottom style="double">
        <color theme="3"/>
      </bottom>
      <diagonal/>
    </border>
    <border>
      <left/>
      <right style="hair">
        <color theme="3"/>
      </right>
      <top style="thin">
        <color theme="3"/>
      </top>
      <bottom style="thin">
        <color theme="3"/>
      </bottom>
      <diagonal/>
    </border>
    <border>
      <left style="hair">
        <color theme="3"/>
      </left>
      <right style="double">
        <color theme="3"/>
      </right>
      <top style="thin">
        <color theme="3"/>
      </top>
      <bottom style="thin">
        <color theme="3"/>
      </bottom>
      <diagonal/>
    </border>
    <border>
      <left style="double">
        <color theme="3"/>
      </left>
      <right/>
      <top style="hair">
        <color theme="3"/>
      </top>
      <bottom/>
      <diagonal/>
    </border>
    <border>
      <left/>
      <right style="hair">
        <color indexed="64"/>
      </right>
      <top style="hair">
        <color theme="3"/>
      </top>
      <bottom/>
      <diagonal/>
    </border>
    <border>
      <left style="hair">
        <color indexed="64"/>
      </left>
      <right/>
      <top style="hair">
        <color theme="3"/>
      </top>
      <bottom/>
      <diagonal/>
    </border>
    <border>
      <left style="double">
        <color theme="3"/>
      </left>
      <right style="thin">
        <color indexed="64"/>
      </right>
      <top/>
      <bottom style="double">
        <color theme="3"/>
      </bottom>
      <diagonal/>
    </border>
    <border>
      <left style="thin">
        <color indexed="64"/>
      </left>
      <right style="thin">
        <color indexed="64"/>
      </right>
      <top/>
      <bottom style="double">
        <color theme="3"/>
      </bottom>
      <diagonal/>
    </border>
    <border>
      <left style="thin">
        <color indexed="64"/>
      </left>
      <right style="thin">
        <color theme="3"/>
      </right>
      <top/>
      <bottom style="double">
        <color theme="3"/>
      </bottom>
      <diagonal/>
    </border>
    <border>
      <left/>
      <right style="double">
        <color theme="3"/>
      </right>
      <top/>
      <bottom style="double">
        <color theme="3"/>
      </bottom>
      <diagonal/>
    </border>
    <border>
      <left style="double">
        <color theme="3"/>
      </left>
      <right style="hair">
        <color indexed="64"/>
      </right>
      <top style="double">
        <color theme="3"/>
      </top>
      <bottom style="thin">
        <color theme="3"/>
      </bottom>
      <diagonal/>
    </border>
    <border>
      <left style="hair">
        <color indexed="64"/>
      </left>
      <right style="hair">
        <color indexed="64"/>
      </right>
      <top style="double">
        <color theme="3"/>
      </top>
      <bottom style="thin">
        <color theme="3"/>
      </bottom>
      <diagonal/>
    </border>
    <border>
      <left style="hair">
        <color indexed="64"/>
      </left>
      <right style="hair">
        <color theme="3"/>
      </right>
      <top style="double">
        <color theme="3"/>
      </top>
      <bottom style="thin">
        <color theme="3"/>
      </bottom>
      <diagonal/>
    </border>
    <border>
      <left/>
      <right/>
      <top style="double">
        <color theme="3"/>
      </top>
      <bottom style="thin">
        <color theme="3"/>
      </bottom>
      <diagonal/>
    </border>
    <border>
      <left/>
      <right style="double">
        <color theme="3"/>
      </right>
      <top style="double">
        <color theme="3"/>
      </top>
      <bottom style="thin">
        <color theme="3"/>
      </bottom>
      <diagonal/>
    </border>
    <border>
      <left style="thin">
        <color theme="3"/>
      </left>
      <right style="hair">
        <color indexed="64"/>
      </right>
      <top style="thin">
        <color theme="3"/>
      </top>
      <bottom style="hair">
        <color theme="3"/>
      </bottom>
      <diagonal/>
    </border>
    <border>
      <left style="hair">
        <color indexed="64"/>
      </left>
      <right style="hair">
        <color theme="3"/>
      </right>
      <top style="thin">
        <color theme="3"/>
      </top>
      <bottom style="hair">
        <color theme="3"/>
      </bottom>
      <diagonal/>
    </border>
    <border>
      <left style="hair">
        <color indexed="64"/>
      </left>
      <right/>
      <top style="double">
        <color theme="3"/>
      </top>
      <bottom/>
      <diagonal/>
    </border>
    <border>
      <left/>
      <right style="double">
        <color theme="3"/>
      </right>
      <top/>
      <bottom/>
      <diagonal/>
    </border>
    <border>
      <left style="double">
        <color theme="3"/>
      </left>
      <right/>
      <top style="hair">
        <color indexed="64"/>
      </top>
      <bottom style="double">
        <color theme="3"/>
      </bottom>
      <diagonal/>
    </border>
    <border>
      <left/>
      <right style="hair">
        <color indexed="64"/>
      </right>
      <top style="hair">
        <color indexed="64"/>
      </top>
      <bottom style="double">
        <color theme="3"/>
      </bottom>
      <diagonal/>
    </border>
    <border>
      <left style="double">
        <color theme="3"/>
      </left>
      <right/>
      <top style="double">
        <color theme="3"/>
      </top>
      <bottom/>
      <diagonal/>
    </border>
    <border>
      <left/>
      <right style="hair">
        <color indexed="64"/>
      </right>
      <top style="double">
        <color theme="3"/>
      </top>
      <bottom/>
      <diagonal/>
    </border>
    <border>
      <left style="hair">
        <color indexed="64"/>
      </left>
      <right/>
      <top/>
      <bottom style="hair">
        <color theme="3"/>
      </bottom>
      <diagonal/>
    </border>
    <border>
      <left/>
      <right style="double">
        <color theme="3"/>
      </right>
      <top/>
      <bottom style="hair">
        <color theme="3"/>
      </bottom>
      <diagonal/>
    </border>
    <border>
      <left style="double">
        <color theme="3"/>
      </left>
      <right/>
      <top style="thin">
        <color theme="3"/>
      </top>
      <bottom style="thin">
        <color theme="3"/>
      </bottom>
      <diagonal/>
    </border>
    <border>
      <left style="thin">
        <color indexed="64"/>
      </left>
      <right style="thin">
        <color indexed="64"/>
      </right>
      <top/>
      <bottom style="thin">
        <color theme="3"/>
      </bottom>
      <diagonal/>
    </border>
    <border>
      <left style="thin">
        <color indexed="64"/>
      </left>
      <right style="thin">
        <color theme="3"/>
      </right>
      <top/>
      <bottom style="thin">
        <color theme="3"/>
      </bottom>
      <diagonal/>
    </border>
    <border>
      <left/>
      <right style="double">
        <color theme="3"/>
      </right>
      <top/>
      <bottom style="thin">
        <color theme="3"/>
      </bottom>
      <diagonal/>
    </border>
    <border>
      <left style="hair">
        <color theme="3"/>
      </left>
      <right/>
      <top style="thin">
        <color theme="3"/>
      </top>
      <bottom style="thin">
        <color theme="3"/>
      </bottom>
      <diagonal/>
    </border>
    <border>
      <left style="double">
        <color theme="3"/>
      </left>
      <right/>
      <top style="thin">
        <color theme="3"/>
      </top>
      <bottom style="hair">
        <color theme="3"/>
      </bottom>
      <diagonal/>
    </border>
    <border>
      <left style="thin">
        <color theme="3"/>
      </left>
      <right style="hair">
        <color indexed="64"/>
      </right>
      <top style="hair">
        <color theme="3"/>
      </top>
      <bottom style="hair">
        <color theme="3"/>
      </bottom>
      <diagonal/>
    </border>
    <border>
      <left style="hair">
        <color indexed="64"/>
      </left>
      <right style="hair">
        <color theme="3"/>
      </right>
      <top style="hair">
        <color theme="3"/>
      </top>
      <bottom style="hair">
        <color theme="3"/>
      </bottom>
      <diagonal/>
    </border>
    <border>
      <left/>
      <right style="double">
        <color theme="3"/>
      </right>
      <top style="thin">
        <color theme="3"/>
      </top>
      <bottom style="hair">
        <color theme="3"/>
      </bottom>
      <diagonal/>
    </border>
    <border>
      <left/>
      <right style="hair">
        <color indexed="64"/>
      </right>
      <top style="double">
        <color theme="3"/>
      </top>
      <bottom style="thin">
        <color theme="3"/>
      </bottom>
      <diagonal/>
    </border>
    <border>
      <left style="hair">
        <color indexed="64"/>
      </left>
      <right style="double">
        <color theme="3"/>
      </right>
      <top style="double">
        <color theme="3"/>
      </top>
      <bottom style="thin">
        <color theme="3"/>
      </bottom>
      <diagonal/>
    </border>
    <border>
      <left style="hair">
        <color indexed="64"/>
      </left>
      <right style="hair">
        <color indexed="64"/>
      </right>
      <top style="thin">
        <color theme="3"/>
      </top>
      <bottom style="thin">
        <color theme="3"/>
      </bottom>
      <diagonal/>
    </border>
    <border>
      <left style="hair">
        <color indexed="64"/>
      </left>
      <right style="thin">
        <color theme="3"/>
      </right>
      <top style="thin">
        <color theme="3"/>
      </top>
      <bottom style="thin">
        <color theme="3"/>
      </bottom>
      <diagonal/>
    </border>
    <border>
      <left style="thin">
        <color theme="3"/>
      </left>
      <right style="hair">
        <color indexed="64"/>
      </right>
      <top/>
      <bottom style="thin">
        <color theme="3"/>
      </bottom>
      <diagonal/>
    </border>
    <border>
      <left style="hair">
        <color indexed="64"/>
      </left>
      <right style="hair">
        <color theme="3"/>
      </right>
      <top/>
      <bottom style="thin">
        <color theme="3"/>
      </bottom>
      <diagonal/>
    </border>
    <border>
      <left style="double">
        <color theme="3"/>
      </left>
      <right style="hair">
        <color indexed="64"/>
      </right>
      <top style="thin">
        <color theme="3"/>
      </top>
      <bottom style="thin">
        <color theme="3"/>
      </bottom>
      <diagonal/>
    </border>
    <border>
      <left style="hair">
        <color indexed="64"/>
      </left>
      <right/>
      <top style="thin">
        <color theme="3"/>
      </top>
      <bottom style="thin">
        <color theme="3"/>
      </bottom>
      <diagonal/>
    </border>
    <border>
      <left/>
      <right/>
      <top style="hair">
        <color theme="3"/>
      </top>
      <bottom style="hair">
        <color theme="3"/>
      </bottom>
      <diagonal/>
    </border>
    <border>
      <left/>
      <right style="double">
        <color theme="3"/>
      </right>
      <top style="hair">
        <color theme="3"/>
      </top>
      <bottom style="hair">
        <color theme="3"/>
      </bottom>
      <diagonal/>
    </border>
    <border>
      <left style="thin">
        <color theme="3"/>
      </left>
      <right style="hair">
        <color indexed="64"/>
      </right>
      <top style="thin">
        <color theme="3"/>
      </top>
      <bottom style="thin">
        <color theme="3"/>
      </bottom>
      <diagonal/>
    </border>
    <border>
      <left style="hair">
        <color indexed="64"/>
      </left>
      <right style="hair">
        <color theme="3"/>
      </right>
      <top style="thin">
        <color theme="3"/>
      </top>
      <bottom style="thin">
        <color theme="3"/>
      </bottom>
      <diagonal/>
    </border>
    <border>
      <left/>
      <right style="hair">
        <color indexed="64"/>
      </right>
      <top style="thin">
        <color theme="3"/>
      </top>
      <bottom style="thin">
        <color theme="3"/>
      </bottom>
      <diagonal/>
    </border>
    <border>
      <left style="hair">
        <color indexed="64"/>
      </left>
      <right style="double">
        <color theme="3"/>
      </right>
      <top style="thin">
        <color theme="3"/>
      </top>
      <bottom style="thin">
        <color theme="3"/>
      </bottom>
      <diagonal/>
    </border>
    <border>
      <left style="hair">
        <color indexed="64"/>
      </left>
      <right style="double">
        <color theme="3"/>
      </right>
      <top style="hair">
        <color indexed="64"/>
      </top>
      <bottom/>
      <diagonal/>
    </border>
    <border>
      <left style="double">
        <color theme="3"/>
      </left>
      <right/>
      <top/>
      <bottom style="double">
        <color theme="3"/>
      </bottom>
      <diagonal/>
    </border>
    <border>
      <left/>
      <right style="hair">
        <color indexed="64"/>
      </right>
      <top/>
      <bottom style="double">
        <color theme="3"/>
      </bottom>
      <diagonal/>
    </border>
    <border>
      <left style="hair">
        <color indexed="64"/>
      </left>
      <right style="hair">
        <color indexed="64"/>
      </right>
      <top/>
      <bottom style="double">
        <color theme="3"/>
      </bottom>
      <diagonal/>
    </border>
    <border>
      <left style="hair">
        <color indexed="64"/>
      </left>
      <right style="double">
        <color theme="3"/>
      </right>
      <top/>
      <bottom style="double">
        <color theme="3"/>
      </bottom>
      <diagonal/>
    </border>
    <border>
      <left style="double">
        <color theme="3"/>
      </left>
      <right/>
      <top style="hair">
        <color indexed="64"/>
      </top>
      <bottom style="hair">
        <color indexed="64"/>
      </bottom>
      <diagonal/>
    </border>
    <border>
      <left style="double">
        <color theme="3"/>
      </left>
      <right style="hair">
        <color indexed="64"/>
      </right>
      <top style="thin">
        <color theme="3"/>
      </top>
      <bottom style="thin">
        <color indexed="64"/>
      </bottom>
      <diagonal/>
    </border>
    <border>
      <left style="hair">
        <color indexed="64"/>
      </left>
      <right style="hair">
        <color indexed="64"/>
      </right>
      <top style="thin">
        <color theme="3"/>
      </top>
      <bottom style="thin">
        <color indexed="64"/>
      </bottom>
      <diagonal/>
    </border>
    <border>
      <left style="hair">
        <color indexed="64"/>
      </left>
      <right style="thin">
        <color theme="3"/>
      </right>
      <top style="thin">
        <color theme="3"/>
      </top>
      <bottom style="thin">
        <color indexed="64"/>
      </bottom>
      <diagonal/>
    </border>
    <border>
      <left style="double">
        <color theme="3"/>
      </left>
      <right style="hair">
        <color indexed="64"/>
      </right>
      <top style="thin">
        <color indexed="64"/>
      </top>
      <bottom style="thin">
        <color indexed="64"/>
      </bottom>
      <diagonal/>
    </border>
    <border>
      <left style="hair">
        <color indexed="64"/>
      </left>
      <right style="thin">
        <color theme="3"/>
      </right>
      <top style="thin">
        <color indexed="64"/>
      </top>
      <bottom style="thin">
        <color indexed="64"/>
      </bottom>
      <diagonal/>
    </border>
    <border>
      <left style="double">
        <color theme="3"/>
      </left>
      <right style="hair">
        <color indexed="64"/>
      </right>
      <top style="thin">
        <color indexed="64"/>
      </top>
      <bottom style="thin">
        <color theme="3"/>
      </bottom>
      <diagonal/>
    </border>
    <border>
      <left style="hair">
        <color indexed="64"/>
      </left>
      <right style="hair">
        <color indexed="64"/>
      </right>
      <top style="thin">
        <color indexed="64"/>
      </top>
      <bottom style="thin">
        <color theme="3"/>
      </bottom>
      <diagonal/>
    </border>
    <border>
      <left style="hair">
        <color indexed="64"/>
      </left>
      <right style="thin">
        <color theme="3"/>
      </right>
      <top style="thin">
        <color indexed="64"/>
      </top>
      <bottom style="thin">
        <color theme="3"/>
      </bottom>
      <diagonal/>
    </border>
    <border>
      <left style="thin">
        <color indexed="64"/>
      </left>
      <right style="thin">
        <color theme="3"/>
      </right>
      <top/>
      <bottom/>
      <diagonal/>
    </border>
    <border>
      <left style="double">
        <color theme="3"/>
      </left>
      <right/>
      <top style="hair">
        <color indexed="64"/>
      </top>
      <bottom/>
      <diagonal/>
    </border>
    <border>
      <left style="double">
        <color theme="3"/>
      </left>
      <right style="hair">
        <color indexed="64"/>
      </right>
      <top style="double">
        <color theme="3"/>
      </top>
      <bottom/>
      <diagonal/>
    </border>
    <border>
      <left style="hair">
        <color indexed="64"/>
      </left>
      <right style="hair">
        <color indexed="64"/>
      </right>
      <top style="double">
        <color theme="3"/>
      </top>
      <bottom/>
      <diagonal/>
    </border>
    <border>
      <left style="double">
        <color theme="3"/>
      </left>
      <right style="hair">
        <color indexed="64"/>
      </right>
      <top style="thin">
        <color theme="3"/>
      </top>
      <bottom style="hair">
        <color indexed="64"/>
      </bottom>
      <diagonal/>
    </border>
    <border>
      <left style="hair">
        <color indexed="64"/>
      </left>
      <right style="hair">
        <color indexed="64"/>
      </right>
      <top style="thin">
        <color theme="3"/>
      </top>
      <bottom style="hair">
        <color indexed="64"/>
      </bottom>
      <diagonal/>
    </border>
    <border>
      <left style="hair">
        <color indexed="64"/>
      </left>
      <right style="double">
        <color theme="3"/>
      </right>
      <top style="thin">
        <color theme="3"/>
      </top>
      <bottom style="hair">
        <color indexed="64"/>
      </bottom>
      <diagonal/>
    </border>
    <border>
      <left/>
      <right style="hair">
        <color theme="3"/>
      </right>
      <top style="thin">
        <color theme="3"/>
      </top>
      <bottom style="hair">
        <color theme="3"/>
      </bottom>
      <diagonal/>
    </border>
    <border>
      <left style="hair">
        <color theme="3"/>
      </left>
      <right/>
      <top style="thin">
        <color theme="3"/>
      </top>
      <bottom style="hair">
        <color theme="3"/>
      </bottom>
      <diagonal/>
    </border>
    <border>
      <left style="hair">
        <color theme="3"/>
      </left>
      <right style="double">
        <color theme="3"/>
      </right>
      <top style="thin">
        <color theme="3"/>
      </top>
      <bottom style="hair">
        <color theme="3"/>
      </bottom>
      <diagonal/>
    </border>
    <border>
      <left style="double">
        <color theme="3"/>
      </left>
      <right/>
      <top style="hair">
        <color theme="3"/>
      </top>
      <bottom style="double">
        <color theme="3"/>
      </bottom>
      <diagonal/>
    </border>
    <border>
      <left/>
      <right style="hair">
        <color theme="3"/>
      </right>
      <top style="hair">
        <color theme="3"/>
      </top>
      <bottom style="double">
        <color theme="3"/>
      </bottom>
      <diagonal/>
    </border>
    <border>
      <left style="hair">
        <color theme="3"/>
      </left>
      <right/>
      <top style="hair">
        <color theme="3"/>
      </top>
      <bottom style="double">
        <color theme="3"/>
      </bottom>
      <diagonal/>
    </border>
    <border>
      <left style="hair">
        <color theme="3"/>
      </left>
      <right style="double">
        <color theme="3"/>
      </right>
      <top style="hair">
        <color theme="3"/>
      </top>
      <bottom style="double">
        <color theme="3"/>
      </bottom>
      <diagonal/>
    </border>
    <border>
      <left/>
      <right style="double">
        <color theme="3"/>
      </right>
      <top/>
      <bottom style="hair">
        <color indexed="64"/>
      </bottom>
      <diagonal/>
    </border>
    <border>
      <left style="hair">
        <color indexed="64"/>
      </left>
      <right/>
      <top style="hair">
        <color indexed="64"/>
      </top>
      <bottom style="double">
        <color theme="3"/>
      </bottom>
      <diagonal/>
    </border>
  </borders>
  <cellStyleXfs count="1">
    <xf numFmtId="0" fontId="0" fillId="0" borderId="0">
      <alignment vertical="center"/>
    </xf>
  </cellStyleXfs>
  <cellXfs count="42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1"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Fill="1" applyAlignment="1" applyProtection="1">
      <alignment horizontal="left" vertical="top" wrapText="1"/>
      <protection hidden="1"/>
    </xf>
    <xf numFmtId="0" fontId="0" fillId="0" borderId="0" xfId="0" applyFill="1">
      <alignment vertical="center"/>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6"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Fill="1" applyAlignment="1">
      <alignment horizontal="center" vertical="top"/>
    </xf>
    <xf numFmtId="49" fontId="21" fillId="0" borderId="0" xfId="0" applyNumberFormat="1" applyFont="1" applyFill="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left" vertical="center" shrinkToFit="1"/>
      <protection hidden="1"/>
    </xf>
    <xf numFmtId="0" fontId="21"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5" fillId="2" borderId="0" xfId="0" applyFont="1" applyFill="1" applyAlignment="1">
      <alignment vertical="center" wrapText="1"/>
    </xf>
    <xf numFmtId="0" fontId="43" fillId="0" borderId="0" xfId="0" applyFont="1">
      <alignment vertical="center"/>
    </xf>
    <xf numFmtId="0" fontId="44" fillId="0" borderId="0" xfId="0" applyFont="1" applyAlignment="1">
      <alignment vertical="top"/>
    </xf>
    <xf numFmtId="0" fontId="44" fillId="0" borderId="0" xfId="0" applyFont="1" applyFill="1" applyAlignment="1">
      <alignment horizontal="left" vertical="top" shrinkToFit="1"/>
    </xf>
    <xf numFmtId="0" fontId="43" fillId="0" borderId="0" xfId="0" applyFont="1" applyBorder="1">
      <alignment vertical="center"/>
    </xf>
    <xf numFmtId="0" fontId="43"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43" fillId="0" borderId="0" xfId="0" applyFont="1" applyFill="1">
      <alignment vertical="center"/>
    </xf>
    <xf numFmtId="49" fontId="43" fillId="0" borderId="25" xfId="0" applyNumberFormat="1" applyFont="1" applyFill="1" applyBorder="1" applyAlignment="1">
      <alignment vertical="top" wrapText="1"/>
    </xf>
    <xf numFmtId="0" fontId="12" fillId="2" borderId="0" xfId="0" applyFont="1" applyFill="1" applyAlignment="1">
      <alignment vertical="center" wrapText="1"/>
    </xf>
    <xf numFmtId="0" fontId="45" fillId="0" borderId="0" xfId="0" applyFont="1" applyBorder="1" applyAlignment="1" applyProtection="1">
      <alignment horizontal="center" vertical="center" shrinkToFit="1"/>
      <protection hidden="1"/>
    </xf>
    <xf numFmtId="3" fontId="45" fillId="0" borderId="0" xfId="0" applyNumberFormat="1" applyFont="1" applyBorder="1" applyAlignment="1" applyProtection="1">
      <alignment vertical="center" shrinkToFit="1"/>
      <protection hidden="1"/>
    </xf>
    <xf numFmtId="0" fontId="45" fillId="0" borderId="0" xfId="0" applyFont="1" applyBorder="1" applyAlignment="1" applyProtection="1">
      <alignment vertical="center" shrinkToFit="1"/>
      <protection hidden="1"/>
    </xf>
    <xf numFmtId="0" fontId="3" fillId="0" borderId="26" xfId="0"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3" fontId="3" fillId="0" borderId="27"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28" fillId="0" borderId="0" xfId="0" applyFont="1" applyFill="1" applyAlignment="1" applyProtection="1">
      <alignment horizontal="left" vertical="top" wrapText="1"/>
      <protection hidden="1"/>
    </xf>
    <xf numFmtId="178" fontId="3" fillId="0" borderId="28" xfId="0" applyNumberFormat="1" applyFont="1" applyBorder="1" applyAlignment="1" applyProtection="1">
      <alignment vertical="center" shrinkToFit="1"/>
      <protection hidden="1"/>
    </xf>
    <xf numFmtId="178" fontId="3" fillId="0" borderId="28" xfId="0" applyNumberFormat="1" applyFont="1" applyFill="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178" fontId="3" fillId="0" borderId="30" xfId="0" applyNumberFormat="1" applyFont="1" applyBorder="1" applyAlignment="1" applyProtection="1">
      <alignment vertical="center" shrinkToFit="1"/>
      <protection hidden="1"/>
    </xf>
    <xf numFmtId="0" fontId="0" fillId="0" borderId="0" xfId="0" applyProtection="1">
      <alignment vertical="center"/>
    </xf>
    <xf numFmtId="0" fontId="20" fillId="0" borderId="0" xfId="0" applyFont="1" applyAlignment="1" applyProtection="1">
      <alignment shrinkToFit="1"/>
    </xf>
    <xf numFmtId="0" fontId="40" fillId="0" borderId="0" xfId="0" applyNumberFormat="1" applyFont="1" applyBorder="1" applyAlignment="1" applyProtection="1">
      <alignment vertical="center"/>
    </xf>
    <xf numFmtId="179" fontId="40" fillId="0" borderId="0" xfId="0" applyNumberFormat="1" applyFont="1" applyBorder="1" applyAlignment="1" applyProtection="1">
      <alignment vertical="center"/>
    </xf>
    <xf numFmtId="0" fontId="0" fillId="0" borderId="31" xfId="0" applyBorder="1" applyProtection="1">
      <alignment vertical="center"/>
    </xf>
    <xf numFmtId="0" fontId="0" fillId="0" borderId="32" xfId="0" applyBorder="1" applyProtection="1">
      <alignment vertical="center"/>
    </xf>
    <xf numFmtId="0" fontId="0" fillId="0" borderId="31" xfId="0" applyBorder="1" applyAlignment="1" applyProtection="1">
      <alignment vertical="center" shrinkToFit="1"/>
    </xf>
    <xf numFmtId="0" fontId="0" fillId="0" borderId="33" xfId="0" applyBorder="1" applyAlignment="1" applyProtection="1">
      <alignment vertical="center" shrinkToFit="1"/>
    </xf>
    <xf numFmtId="0" fontId="0" fillId="0" borderId="34" xfId="0" applyBorder="1" applyAlignment="1" applyProtection="1">
      <alignment vertical="center" shrinkToFit="1"/>
    </xf>
    <xf numFmtId="0" fontId="0" fillId="0" borderId="0" xfId="0" applyAlignment="1" applyProtection="1">
      <alignment horizontal="center" vertical="center"/>
    </xf>
    <xf numFmtId="0" fontId="0" fillId="0" borderId="35" xfId="0" applyBorder="1" applyAlignment="1" applyProtection="1">
      <alignment vertical="center" textRotation="255"/>
    </xf>
    <xf numFmtId="0" fontId="0" fillId="0" borderId="36" xfId="0" applyBorder="1" applyAlignment="1" applyProtection="1">
      <alignment vertical="center" shrinkToFit="1"/>
    </xf>
    <xf numFmtId="0" fontId="0" fillId="0" borderId="35" xfId="0" applyFont="1" applyBorder="1" applyAlignment="1" applyProtection="1">
      <alignment vertical="center"/>
    </xf>
    <xf numFmtId="0" fontId="0" fillId="0" borderId="37" xfId="0" applyFont="1" applyBorder="1" applyProtection="1">
      <alignment vertical="center"/>
    </xf>
    <xf numFmtId="0" fontId="0" fillId="0" borderId="38" xfId="0" applyFont="1" applyBorder="1" applyProtection="1">
      <alignment vertical="center"/>
    </xf>
    <xf numFmtId="0" fontId="0" fillId="0" borderId="39" xfId="0" applyFill="1" applyBorder="1" applyAlignment="1" applyProtection="1">
      <alignment vertical="center"/>
    </xf>
    <xf numFmtId="0" fontId="0" fillId="0" borderId="35"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46" fillId="5" borderId="0" xfId="0" applyNumberFormat="1" applyFont="1" applyFill="1" applyAlignment="1" applyProtection="1">
      <alignment horizontal="right" vertical="center"/>
      <protection locked="0"/>
    </xf>
    <xf numFmtId="0" fontId="47" fillId="3" borderId="64" xfId="0" applyFont="1" applyFill="1" applyBorder="1" applyAlignment="1" applyProtection="1">
      <alignment vertical="center" shrinkToFit="1"/>
      <protection locked="0"/>
    </xf>
    <xf numFmtId="0" fontId="47" fillId="3" borderId="65" xfId="0" applyFont="1" applyFill="1" applyBorder="1" applyAlignment="1" applyProtection="1">
      <alignment vertical="center" shrinkToFit="1"/>
      <protection locked="0"/>
    </xf>
    <xf numFmtId="0" fontId="47" fillId="3" borderId="66" xfId="0" applyFont="1" applyFill="1" applyBorder="1" applyAlignment="1" applyProtection="1">
      <alignment vertical="center" shrinkToFit="1"/>
      <protection locked="0"/>
    </xf>
    <xf numFmtId="0" fontId="47" fillId="3" borderId="67" xfId="0" applyFont="1" applyFill="1" applyBorder="1" applyAlignment="1" applyProtection="1">
      <alignment vertical="center" shrinkToFit="1"/>
      <protection locked="0"/>
    </xf>
    <xf numFmtId="0" fontId="48" fillId="5" borderId="68" xfId="0" applyFont="1" applyFill="1" applyBorder="1" applyAlignment="1" applyProtection="1">
      <alignment vertical="center" shrinkToFit="1"/>
      <protection locked="0"/>
    </xf>
    <xf numFmtId="0" fontId="48" fillId="6" borderId="16" xfId="0" applyFont="1" applyFill="1" applyBorder="1" applyAlignment="1" applyProtection="1">
      <alignment vertical="center" shrinkToFit="1"/>
      <protection locked="0"/>
    </xf>
    <xf numFmtId="0" fontId="48" fillId="6" borderId="68" xfId="0" applyFont="1" applyFill="1" applyBorder="1" applyAlignment="1" applyProtection="1">
      <alignment vertical="center" shrinkToFit="1"/>
      <protection locked="0"/>
    </xf>
    <xf numFmtId="176" fontId="48" fillId="6" borderId="69" xfId="0" applyNumberFormat="1" applyFont="1" applyFill="1" applyBorder="1" applyAlignment="1" applyProtection="1">
      <alignment vertical="center" shrinkToFit="1"/>
      <protection locked="0"/>
    </xf>
    <xf numFmtId="0" fontId="49" fillId="7" borderId="0" xfId="0" applyFont="1" applyFill="1">
      <alignment vertical="center"/>
    </xf>
    <xf numFmtId="0" fontId="49" fillId="7" borderId="0" xfId="0" applyFont="1" applyFill="1" applyAlignment="1">
      <alignment vertical="center"/>
    </xf>
    <xf numFmtId="0" fontId="46" fillId="7" borderId="0" xfId="0" applyNumberFormat="1" applyFont="1" applyFill="1" applyAlignment="1" applyProtection="1">
      <alignment horizontal="center" vertical="center"/>
    </xf>
    <xf numFmtId="0" fontId="48" fillId="7" borderId="0" xfId="0" applyFont="1" applyFill="1" applyBorder="1" applyAlignment="1">
      <alignment horizontal="right" vertical="center" shrinkToFit="1"/>
    </xf>
    <xf numFmtId="0" fontId="48" fillId="7" borderId="68" xfId="0" applyFont="1" applyFill="1" applyBorder="1" applyAlignment="1">
      <alignment horizontal="center" vertical="center" shrinkToFit="1"/>
    </xf>
    <xf numFmtId="0" fontId="48" fillId="7" borderId="68" xfId="0" applyFont="1" applyFill="1" applyBorder="1" applyAlignment="1">
      <alignment horizontal="left" vertical="center" shrinkToFit="1"/>
    </xf>
    <xf numFmtId="0" fontId="48" fillId="7" borderId="68" xfId="0" applyFont="1" applyFill="1" applyBorder="1" applyAlignment="1">
      <alignment vertical="center" shrinkToFit="1"/>
    </xf>
    <xf numFmtId="0" fontId="48" fillId="7" borderId="70" xfId="0" applyFont="1" applyFill="1" applyBorder="1" applyAlignment="1">
      <alignment vertical="center" shrinkToFit="1"/>
    </xf>
    <xf numFmtId="0" fontId="48" fillId="7" borderId="16" xfId="0" applyFont="1" applyFill="1" applyBorder="1" applyAlignment="1" applyProtection="1">
      <alignment horizontal="left" vertical="center" shrinkToFit="1"/>
    </xf>
    <xf numFmtId="0" fontId="48" fillId="7" borderId="16" xfId="0" applyFont="1" applyFill="1" applyBorder="1" applyAlignment="1">
      <alignment vertical="center" shrinkToFit="1"/>
    </xf>
    <xf numFmtId="0" fontId="48" fillId="7" borderId="16" xfId="0" applyFont="1" applyFill="1" applyBorder="1" applyAlignment="1">
      <alignment horizontal="right" vertical="center" shrinkToFit="1"/>
    </xf>
    <xf numFmtId="0" fontId="48" fillId="7" borderId="71" xfId="0" applyFont="1" applyFill="1" applyBorder="1" applyAlignment="1">
      <alignment vertical="center" shrinkToFit="1"/>
    </xf>
    <xf numFmtId="0" fontId="48" fillId="7" borderId="72" xfId="0" applyFont="1" applyFill="1" applyBorder="1" applyAlignment="1">
      <alignment horizontal="right" vertical="center" shrinkToFit="1"/>
    </xf>
    <xf numFmtId="0" fontId="48" fillId="7" borderId="73" xfId="0" applyFont="1" applyFill="1" applyBorder="1" applyAlignment="1">
      <alignment vertical="center" shrinkToFit="1"/>
    </xf>
    <xf numFmtId="0" fontId="48" fillId="7" borderId="68" xfId="0" applyFont="1" applyFill="1" applyBorder="1" applyAlignment="1" applyProtection="1">
      <alignment horizontal="right" vertical="center" shrinkToFit="1"/>
    </xf>
    <xf numFmtId="179" fontId="50" fillId="7" borderId="74" xfId="0" applyNumberFormat="1" applyFont="1" applyFill="1" applyBorder="1" applyAlignment="1" applyProtection="1">
      <alignment horizontal="center" vertical="center"/>
    </xf>
    <xf numFmtId="179" fontId="50" fillId="7" borderId="0" xfId="0" applyNumberFormat="1" applyFont="1" applyFill="1" applyBorder="1" applyAlignment="1" applyProtection="1">
      <alignment horizontal="center" vertical="center"/>
    </xf>
    <xf numFmtId="179" fontId="50" fillId="7" borderId="40" xfId="0" applyNumberFormat="1" applyFont="1" applyFill="1" applyBorder="1" applyAlignment="1" applyProtection="1">
      <alignment horizontal="center" vertical="center"/>
    </xf>
    <xf numFmtId="0" fontId="48" fillId="7" borderId="69" xfId="0" applyFont="1" applyFill="1" applyBorder="1" applyAlignment="1" applyProtection="1">
      <alignment horizontal="right" vertical="center" shrinkToFit="1"/>
    </xf>
    <xf numFmtId="0" fontId="48" fillId="7" borderId="75" xfId="0" applyFont="1" applyFill="1" applyBorder="1" applyAlignment="1" applyProtection="1">
      <alignment vertical="center" shrinkToFit="1"/>
    </xf>
    <xf numFmtId="179" fontId="50" fillId="7" borderId="76" xfId="0" applyNumberFormat="1" applyFont="1" applyFill="1" applyBorder="1" applyAlignment="1" applyProtection="1">
      <alignment horizontal="center" vertical="center"/>
    </xf>
    <xf numFmtId="179" fontId="50" fillId="7" borderId="77" xfId="0" applyNumberFormat="1" applyFont="1" applyFill="1" applyBorder="1" applyAlignment="1" applyProtection="1">
      <alignment horizontal="center" vertical="center"/>
    </xf>
    <xf numFmtId="179" fontId="50" fillId="7" borderId="78" xfId="0" applyNumberFormat="1" applyFont="1" applyFill="1" applyBorder="1" applyAlignment="1" applyProtection="1">
      <alignment horizontal="center" vertical="center"/>
    </xf>
    <xf numFmtId="179" fontId="50" fillId="7" borderId="79" xfId="0" applyNumberFormat="1" applyFont="1" applyFill="1" applyBorder="1" applyAlignment="1" applyProtection="1">
      <alignment horizontal="center" vertical="center"/>
    </xf>
    <xf numFmtId="179" fontId="50" fillId="7" borderId="15" xfId="0" applyNumberFormat="1" applyFont="1" applyFill="1" applyBorder="1" applyAlignment="1" applyProtection="1">
      <alignment horizontal="center" vertical="center"/>
    </xf>
    <xf numFmtId="179" fontId="50" fillId="7" borderId="41" xfId="0" applyNumberFormat="1" applyFont="1" applyFill="1" applyBorder="1" applyAlignment="1" applyProtection="1">
      <alignment horizontal="center" vertical="center"/>
    </xf>
    <xf numFmtId="0" fontId="49" fillId="7" borderId="80" xfId="0" applyFont="1" applyFill="1" applyBorder="1" applyAlignment="1">
      <alignment horizontal="left" vertical="center" shrinkToFit="1"/>
    </xf>
    <xf numFmtId="0" fontId="49" fillId="7" borderId="80" xfId="0" applyFont="1" applyFill="1" applyBorder="1">
      <alignment vertical="center"/>
    </xf>
    <xf numFmtId="0" fontId="46" fillId="7" borderId="81" xfId="0" applyFont="1" applyFill="1" applyBorder="1" applyAlignment="1">
      <alignment vertical="center" textRotation="255" shrinkToFit="1"/>
    </xf>
    <xf numFmtId="0" fontId="46" fillId="7" borderId="82" xfId="0" applyFont="1" applyFill="1" applyBorder="1" applyAlignment="1">
      <alignment horizontal="center" vertical="center" shrinkToFit="1"/>
    </xf>
    <xf numFmtId="176" fontId="46" fillId="7" borderId="82" xfId="0" applyNumberFormat="1" applyFont="1" applyFill="1" applyBorder="1" applyAlignment="1">
      <alignment vertical="center" shrinkToFit="1"/>
    </xf>
    <xf numFmtId="0" fontId="46" fillId="7" borderId="82" xfId="0" applyFont="1" applyFill="1" applyBorder="1" applyAlignment="1">
      <alignment vertical="center" shrinkToFit="1"/>
    </xf>
    <xf numFmtId="0" fontId="46" fillId="7" borderId="82" xfId="0" applyFont="1" applyFill="1" applyBorder="1" applyAlignment="1">
      <alignment horizontal="right" vertical="center" shrinkToFit="1"/>
    </xf>
    <xf numFmtId="0" fontId="46" fillId="7" borderId="66" xfId="0" applyFont="1" applyFill="1" applyBorder="1" applyAlignment="1">
      <alignment vertical="center" shrinkToFit="1"/>
    </xf>
    <xf numFmtId="0" fontId="46" fillId="7" borderId="83" xfId="0" applyFont="1" applyFill="1" applyBorder="1" applyAlignment="1">
      <alignment vertical="center" textRotation="255" shrinkToFit="1"/>
    </xf>
    <xf numFmtId="0" fontId="46" fillId="7" borderId="84" xfId="0" applyFont="1" applyFill="1" applyBorder="1" applyAlignment="1">
      <alignment vertical="center" textRotation="255" shrinkToFit="1"/>
    </xf>
    <xf numFmtId="0" fontId="46" fillId="7" borderId="0" xfId="0" applyFont="1" applyFill="1" applyBorder="1" applyAlignment="1">
      <alignment horizontal="center" vertical="center" shrinkToFit="1"/>
    </xf>
    <xf numFmtId="176" fontId="46" fillId="7" borderId="0" xfId="0" applyNumberFormat="1" applyFont="1" applyFill="1" applyBorder="1" applyAlignment="1">
      <alignment vertical="center" shrinkToFit="1"/>
    </xf>
    <xf numFmtId="0" fontId="46" fillId="7" borderId="0" xfId="0" applyFont="1" applyFill="1" applyBorder="1" applyAlignment="1">
      <alignment vertical="center" shrinkToFit="1"/>
    </xf>
    <xf numFmtId="0" fontId="46" fillId="7" borderId="0" xfId="0" applyFont="1" applyFill="1" applyBorder="1" applyAlignment="1">
      <alignment horizontal="right" vertical="center" shrinkToFit="1"/>
    </xf>
    <xf numFmtId="0" fontId="46" fillId="7" borderId="85" xfId="0" applyFont="1" applyFill="1" applyBorder="1" applyAlignment="1">
      <alignment vertical="center" shrinkToFit="1"/>
    </xf>
    <xf numFmtId="0" fontId="46" fillId="7" borderId="86" xfId="0" applyFont="1" applyFill="1" applyBorder="1" applyAlignment="1">
      <alignment horizontal="center" vertical="center" shrinkToFit="1"/>
    </xf>
    <xf numFmtId="176" fontId="46" fillId="7" borderId="87" xfId="0" applyNumberFormat="1" applyFont="1" applyFill="1" applyBorder="1" applyAlignment="1" applyProtection="1">
      <alignment vertical="center" shrinkToFit="1"/>
      <protection hidden="1"/>
    </xf>
    <xf numFmtId="0" fontId="46" fillId="7" borderId="87" xfId="0" applyFont="1" applyFill="1" applyBorder="1" applyAlignment="1">
      <alignment horizontal="center" vertical="center" shrinkToFit="1"/>
    </xf>
    <xf numFmtId="0" fontId="46" fillId="7" borderId="87" xfId="0" applyFont="1" applyFill="1" applyBorder="1" applyProtection="1">
      <alignment vertical="center"/>
    </xf>
    <xf numFmtId="0" fontId="46" fillId="7" borderId="86" xfId="0" applyFont="1" applyFill="1" applyBorder="1" applyAlignment="1" applyProtection="1">
      <alignment horizontal="center" vertical="center" shrinkToFit="1"/>
      <protection hidden="1"/>
    </xf>
    <xf numFmtId="0" fontId="46" fillId="7" borderId="88" xfId="0" applyFont="1" applyFill="1" applyBorder="1" applyAlignment="1">
      <alignment horizontal="center" vertical="center" shrinkToFit="1"/>
    </xf>
    <xf numFmtId="176" fontId="46" fillId="7" borderId="89" xfId="0" applyNumberFormat="1" applyFont="1" applyFill="1" applyBorder="1" applyAlignment="1" applyProtection="1">
      <alignment vertical="center" shrinkToFit="1"/>
      <protection hidden="1"/>
    </xf>
    <xf numFmtId="0" fontId="46" fillId="7" borderId="89" xfId="0" applyFont="1" applyFill="1" applyBorder="1" applyAlignment="1">
      <alignment horizontal="center" vertical="center" shrinkToFit="1"/>
    </xf>
    <xf numFmtId="0" fontId="46" fillId="7" borderId="89" xfId="0" applyFont="1" applyFill="1" applyBorder="1" applyProtection="1">
      <alignment vertical="center"/>
    </xf>
    <xf numFmtId="0" fontId="46" fillId="7" borderId="88" xfId="0" applyFont="1" applyFill="1" applyBorder="1" applyAlignment="1" applyProtection="1">
      <alignment horizontal="center" vertical="center" shrinkToFit="1"/>
      <protection hidden="1"/>
    </xf>
    <xf numFmtId="0" fontId="46" fillId="7" borderId="90" xfId="0" applyFont="1" applyFill="1" applyBorder="1" applyAlignment="1">
      <alignment horizontal="center" vertical="center" shrinkToFit="1"/>
    </xf>
    <xf numFmtId="176" fontId="46" fillId="7" borderId="91" xfId="0" applyNumberFormat="1" applyFont="1" applyFill="1" applyBorder="1" applyAlignment="1" applyProtection="1">
      <alignment vertical="center" shrinkToFit="1"/>
      <protection hidden="1"/>
    </xf>
    <xf numFmtId="0" fontId="46" fillId="7" borderId="91" xfId="0" applyFont="1" applyFill="1" applyBorder="1" applyAlignment="1">
      <alignment horizontal="center" vertical="center" shrinkToFit="1"/>
    </xf>
    <xf numFmtId="0" fontId="46" fillId="7" borderId="91" xfId="0" applyFont="1" applyFill="1" applyBorder="1" applyProtection="1">
      <alignment vertical="center"/>
    </xf>
    <xf numFmtId="0" fontId="46" fillId="7" borderId="90" xfId="0" applyFont="1" applyFill="1" applyBorder="1" applyAlignment="1" applyProtection="1">
      <alignment horizontal="center" vertical="center" shrinkToFit="1"/>
      <protection hidden="1"/>
    </xf>
    <xf numFmtId="0" fontId="46" fillId="7" borderId="80" xfId="0" applyFont="1" applyFill="1" applyBorder="1" applyAlignment="1">
      <alignment horizontal="center" vertical="center" shrinkToFit="1"/>
    </xf>
    <xf numFmtId="0" fontId="49" fillId="7" borderId="0" xfId="0" applyFont="1" applyFill="1" applyAlignment="1">
      <alignment vertical="top"/>
    </xf>
    <xf numFmtId="0" fontId="46" fillId="7" borderId="0" xfId="0" applyFont="1" applyFill="1">
      <alignment vertical="center"/>
    </xf>
    <xf numFmtId="0" fontId="46" fillId="7" borderId="0" xfId="0" applyFont="1" applyFill="1" applyProtection="1">
      <alignment vertical="center"/>
      <protection locked="0"/>
    </xf>
    <xf numFmtId="0" fontId="46" fillId="7" borderId="0" xfId="0" applyFont="1" applyFill="1" applyAlignment="1">
      <alignment horizontal="center" vertical="center"/>
    </xf>
    <xf numFmtId="0" fontId="49" fillId="7" borderId="0" xfId="0" applyFont="1" applyFill="1" applyBorder="1">
      <alignment vertical="center"/>
    </xf>
    <xf numFmtId="0" fontId="49" fillId="7" borderId="42" xfId="0" applyFont="1" applyFill="1" applyBorder="1" applyAlignment="1">
      <alignment horizontal="center"/>
    </xf>
    <xf numFmtId="0" fontId="49" fillId="7" borderId="0" xfId="0" applyFont="1" applyFill="1" applyBorder="1" applyAlignment="1">
      <alignment horizontal="center" vertical="center"/>
    </xf>
    <xf numFmtId="0" fontId="49" fillId="7" borderId="0" xfId="0" applyFont="1" applyFill="1" applyBorder="1" applyAlignment="1">
      <alignment horizontal="center" vertical="center" shrinkToFit="1"/>
    </xf>
    <xf numFmtId="0" fontId="49" fillId="7" borderId="0" xfId="0" applyFont="1" applyFill="1" applyAlignment="1"/>
    <xf numFmtId="0" fontId="51" fillId="7" borderId="0" xfId="0" applyFont="1" applyFill="1" applyAlignment="1">
      <alignment horizontal="right"/>
    </xf>
    <xf numFmtId="0" fontId="21" fillId="0" borderId="0" xfId="0" applyFont="1" applyFill="1" applyAlignment="1" applyProtection="1">
      <alignment horizontal="left" vertical="top" wrapText="1"/>
      <protection hidden="1"/>
    </xf>
    <xf numFmtId="0" fontId="28" fillId="0" borderId="0" xfId="0" applyFont="1" applyFill="1" applyAlignment="1" applyProtection="1">
      <alignment horizontal="left" vertical="center"/>
      <protection hidden="1"/>
    </xf>
    <xf numFmtId="0" fontId="28" fillId="0" borderId="0" xfId="0" applyFont="1" applyFill="1" applyAlignment="1" applyProtection="1">
      <alignment horizontal="left" vertical="top" wrapText="1"/>
      <protection hidden="1"/>
    </xf>
    <xf numFmtId="0" fontId="21" fillId="0" borderId="0" xfId="0" applyFont="1" applyFill="1" applyAlignment="1">
      <alignment horizontal="left" vertical="top" shrinkToFit="1"/>
    </xf>
    <xf numFmtId="0" fontId="21" fillId="0" borderId="0" xfId="0" applyFont="1" applyFill="1" applyAlignment="1">
      <alignment horizontal="left" vertical="top" wrapText="1"/>
    </xf>
    <xf numFmtId="0" fontId="21" fillId="0" borderId="0" xfId="0" applyFont="1" applyFill="1" applyAlignment="1" applyProtection="1">
      <alignment vertical="top" wrapText="1"/>
      <protection hidden="1"/>
    </xf>
    <xf numFmtId="3" fontId="21" fillId="0" borderId="16" xfId="0" applyNumberFormat="1" applyFont="1" applyFill="1" applyBorder="1" applyAlignment="1" applyProtection="1">
      <alignment horizontal="right" vertical="center" shrinkToFit="1"/>
      <protection hidden="1"/>
    </xf>
    <xf numFmtId="0" fontId="21" fillId="0" borderId="16" xfId="0" applyFont="1" applyFill="1" applyBorder="1" applyAlignment="1" applyProtection="1">
      <alignment horizontal="left" vertical="center" wrapText="1"/>
      <protection hidden="1"/>
    </xf>
    <xf numFmtId="0" fontId="21" fillId="0" borderId="0" xfId="0" applyFont="1" applyAlignment="1">
      <alignment horizontal="left" vertical="top" wrapText="1"/>
    </xf>
    <xf numFmtId="3" fontId="21" fillId="0" borderId="0" xfId="0" applyNumberFormat="1" applyFont="1" applyFill="1" applyAlignment="1" applyProtection="1">
      <alignment horizontal="right" vertical="top" shrinkToFit="1"/>
      <protection hidden="1"/>
    </xf>
    <xf numFmtId="0" fontId="6" fillId="0" borderId="0" xfId="0" applyFont="1" applyAlignment="1">
      <alignment horizontal="left" vertical="top" shrinkToFit="1"/>
    </xf>
    <xf numFmtId="0" fontId="11" fillId="0" borderId="0" xfId="0" applyFont="1" applyAlignment="1">
      <alignment horizontal="left" vertical="top" shrinkToFit="1"/>
    </xf>
    <xf numFmtId="0" fontId="0" fillId="0" borderId="0" xfId="0" applyAlignment="1">
      <alignment horizontal="left" shrinkToFit="1"/>
    </xf>
    <xf numFmtId="0" fontId="16" fillId="0" borderId="0" xfId="0" applyFont="1" applyAlignment="1">
      <alignment horizontal="left" vertical="top"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0" fillId="0" borderId="0" xfId="0" applyFont="1" applyAlignment="1">
      <alignment horizontal="left" vertical="center" shrinkToFit="1"/>
    </xf>
    <xf numFmtId="0" fontId="6" fillId="0" borderId="0" xfId="0" applyFont="1" applyFill="1" applyAlignment="1">
      <alignment horizontal="left" vertical="top" shrinkToFit="1"/>
    </xf>
    <xf numFmtId="0" fontId="21" fillId="0" borderId="0" xfId="0" applyFont="1" applyFill="1" applyAlignment="1" applyProtection="1">
      <alignment horizontal="left" vertical="center" shrinkToFit="1"/>
      <protection hidden="1"/>
    </xf>
    <xf numFmtId="0" fontId="19" fillId="0" borderId="0" xfId="0" applyFont="1" applyAlignment="1">
      <alignment horizontal="left" vertical="top" shrinkToFit="1"/>
    </xf>
    <xf numFmtId="0" fontId="28"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shrinkToFit="1"/>
      <protection hidden="1"/>
    </xf>
    <xf numFmtId="0" fontId="2" fillId="0" borderId="0" xfId="0" applyFont="1" applyAlignment="1">
      <alignment horizontal="center" vertical="center" shrinkToFit="1"/>
    </xf>
    <xf numFmtId="0" fontId="3" fillId="0" borderId="49" xfId="0" applyFont="1" applyBorder="1" applyAlignment="1" applyProtection="1">
      <alignment horizontal="center" vertical="center" shrinkToFit="1"/>
      <protection hidden="1"/>
    </xf>
    <xf numFmtId="0" fontId="3" fillId="0" borderId="50" xfId="0" applyFont="1" applyBorder="1" applyAlignment="1" applyProtection="1">
      <alignment horizontal="center" vertical="center" shrinkToFit="1"/>
      <protection hidden="1"/>
    </xf>
    <xf numFmtId="0" fontId="3" fillId="0" borderId="51" xfId="0" applyFont="1" applyBorder="1" applyAlignment="1" applyProtection="1">
      <alignment horizontal="center" vertical="center" shrinkToFit="1"/>
      <protection hidden="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Fill="1" applyBorder="1" applyAlignment="1" applyProtection="1">
      <alignment horizontal="left" vertical="center" wrapText="1"/>
      <protection hidden="1"/>
    </xf>
    <xf numFmtId="3" fontId="21" fillId="0" borderId="15" xfId="0" applyNumberFormat="1" applyFont="1" applyFill="1" applyBorder="1" applyAlignment="1" applyProtection="1">
      <alignment horizontal="right" vertical="center" shrinkToFit="1"/>
      <protection hidden="1"/>
    </xf>
    <xf numFmtId="0" fontId="3" fillId="0" borderId="47" xfId="0" applyFont="1" applyBorder="1" applyAlignment="1" applyProtection="1">
      <alignment horizontal="center" vertical="center" shrinkToFit="1"/>
      <protection hidden="1"/>
    </xf>
    <xf numFmtId="0" fontId="3" fillId="0" borderId="48" xfId="0" applyFont="1" applyBorder="1" applyAlignment="1" applyProtection="1">
      <alignment horizontal="center" vertical="center" shrinkToFit="1"/>
      <protection hidden="1"/>
    </xf>
    <xf numFmtId="49" fontId="3" fillId="0" borderId="0" xfId="0" applyNumberFormat="1" applyFont="1" applyFill="1" applyBorder="1" applyAlignment="1" applyProtection="1">
      <alignment horizontal="right" vertical="top" shrinkToFit="1"/>
      <protection hidden="1"/>
    </xf>
    <xf numFmtId="0" fontId="6"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49" fontId="18" fillId="0" borderId="36"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52" fillId="0" borderId="25" xfId="0" applyNumberFormat="1" applyFont="1" applyFill="1" applyBorder="1" applyAlignment="1">
      <alignment horizontal="left" vertical="top" wrapText="1"/>
    </xf>
    <xf numFmtId="49" fontId="53" fillId="0" borderId="25" xfId="0" applyNumberFormat="1" applyFont="1" applyFill="1" applyBorder="1" applyAlignment="1">
      <alignment horizontal="left" vertical="top" wrapText="1"/>
    </xf>
    <xf numFmtId="31" fontId="5"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5" fillId="0" borderId="0" xfId="0" applyFont="1" applyFill="1" applyAlignment="1" applyProtection="1">
      <alignment horizontal="left" vertical="top" wrapText="1"/>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Fill="1" applyBorder="1" applyAlignment="1" applyProtection="1">
      <alignment horizontal="right" vertical="center" wrapText="1"/>
      <protection hidden="1"/>
    </xf>
    <xf numFmtId="0" fontId="3" fillId="0" borderId="52" xfId="0" applyFont="1" applyBorder="1" applyAlignment="1" applyProtection="1">
      <alignment horizontal="center" vertical="center" shrinkToFit="1"/>
      <protection hidden="1"/>
    </xf>
    <xf numFmtId="49" fontId="23" fillId="4" borderId="53" xfId="0" applyNumberFormat="1" applyFont="1" applyFill="1" applyBorder="1" applyAlignment="1" applyProtection="1">
      <alignment horizontal="left" vertical="top" wrapText="1"/>
      <protection hidden="1"/>
    </xf>
    <xf numFmtId="49" fontId="8" fillId="4" borderId="54" xfId="0" applyNumberFormat="1" applyFont="1" applyFill="1" applyBorder="1" applyAlignment="1" applyProtection="1">
      <alignment horizontal="left" vertical="top" wrapText="1"/>
      <protection hidden="1"/>
    </xf>
    <xf numFmtId="49" fontId="8" fillId="4" borderId="55" xfId="0" applyNumberFormat="1" applyFont="1" applyFill="1" applyBorder="1" applyAlignment="1" applyProtection="1">
      <alignment horizontal="left" vertical="top" wrapText="1"/>
      <protection hidden="1"/>
    </xf>
    <xf numFmtId="0" fontId="36" fillId="0" borderId="0" xfId="0" applyFont="1" applyAlignment="1" applyProtection="1">
      <alignment horizontal="left" vertical="top"/>
      <protection hidden="1"/>
    </xf>
    <xf numFmtId="0" fontId="34" fillId="0" borderId="0" xfId="0" applyFont="1" applyAlignment="1" applyProtection="1">
      <alignment horizontal="left" vertical="top"/>
      <protection hidden="1"/>
    </xf>
    <xf numFmtId="0" fontId="3" fillId="0" borderId="56" xfId="0" applyFont="1" applyBorder="1" applyAlignment="1">
      <alignment horizontal="left" wrapText="1" indent="1"/>
    </xf>
    <xf numFmtId="0" fontId="3" fillId="0" borderId="0" xfId="0" applyFont="1" applyAlignment="1">
      <alignment horizontal="left" wrapText="1" indent="1"/>
    </xf>
    <xf numFmtId="0" fontId="5" fillId="0" borderId="0" xfId="0" applyFont="1" applyFill="1" applyAlignment="1">
      <alignment horizontal="left" vertical="top" wrapText="1"/>
    </xf>
    <xf numFmtId="0" fontId="39" fillId="0" borderId="0" xfId="0" applyFont="1" applyFill="1" applyAlignment="1" applyProtection="1">
      <alignment horizontal="left" vertical="top"/>
      <protection hidden="1"/>
    </xf>
    <xf numFmtId="0" fontId="5" fillId="0" borderId="0" xfId="0" applyFont="1" applyAlignment="1">
      <alignment horizontal="left" vertical="top" wrapText="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5" fillId="0" borderId="0" xfId="0" applyFont="1" applyAlignment="1">
      <alignment horizontal="right" vertical="center"/>
    </xf>
    <xf numFmtId="0" fontId="5" fillId="0" borderId="0" xfId="0" applyFont="1" applyFill="1" applyAlignment="1">
      <alignment horizontal="right" vertical="center"/>
    </xf>
    <xf numFmtId="0" fontId="7" fillId="0" borderId="0" xfId="0" applyFont="1" applyFill="1" applyAlignment="1" applyProtection="1">
      <alignment horizontal="center" vertical="center" shrinkToFit="1"/>
      <protection hidden="1"/>
    </xf>
    <xf numFmtId="0" fontId="6" fillId="0" borderId="36" xfId="0" applyFont="1" applyFill="1" applyBorder="1" applyAlignment="1" applyProtection="1">
      <alignment horizontal="left" vertical="center" wrapText="1"/>
      <protection hidden="1"/>
    </xf>
    <xf numFmtId="0" fontId="6" fillId="0" borderId="43"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0" fontId="24" fillId="0" borderId="44" xfId="0" applyFont="1" applyBorder="1" applyAlignment="1" applyProtection="1">
      <alignment horizontal="center" vertical="center" wrapText="1" shrinkToFit="1"/>
      <protection hidden="1"/>
    </xf>
    <xf numFmtId="0" fontId="3" fillId="0" borderId="45" xfId="0" applyFont="1" applyBorder="1" applyAlignment="1" applyProtection="1">
      <alignment horizontal="center" vertical="center" shrinkToFit="1"/>
      <protection hidden="1"/>
    </xf>
    <xf numFmtId="0" fontId="25" fillId="0" borderId="46" xfId="0" applyFont="1" applyFill="1" applyBorder="1" applyAlignment="1" applyProtection="1">
      <alignment horizontal="left" vertical="top" wrapText="1"/>
      <protection hidden="1"/>
    </xf>
    <xf numFmtId="0" fontId="49" fillId="7" borderId="0" xfId="0" applyFont="1" applyFill="1" applyAlignment="1">
      <alignment horizontal="center" vertical="center"/>
    </xf>
    <xf numFmtId="0" fontId="49" fillId="7" borderId="69" xfId="0" applyFont="1" applyFill="1" applyBorder="1" applyAlignment="1">
      <alignment horizontal="left" shrinkToFit="1"/>
    </xf>
    <xf numFmtId="0" fontId="48" fillId="7" borderId="155" xfId="0" applyFont="1" applyFill="1" applyBorder="1" applyAlignment="1">
      <alignment horizontal="center" vertical="center" shrinkToFit="1"/>
    </xf>
    <xf numFmtId="0" fontId="48" fillId="7" borderId="156" xfId="0" applyFont="1" applyFill="1" applyBorder="1" applyAlignment="1">
      <alignment horizontal="center" vertical="center" shrinkToFit="1"/>
    </xf>
    <xf numFmtId="0" fontId="48" fillId="7" borderId="157" xfId="0" applyFont="1" applyFill="1" applyBorder="1" applyAlignment="1">
      <alignment horizontal="center" vertical="center" shrinkToFit="1"/>
    </xf>
    <xf numFmtId="0" fontId="48" fillId="7" borderId="158" xfId="0" applyFont="1" applyFill="1" applyBorder="1" applyAlignment="1">
      <alignment horizontal="center" vertical="center" shrinkToFit="1"/>
    </xf>
    <xf numFmtId="0" fontId="48" fillId="7" borderId="158" xfId="0" applyFont="1" applyFill="1" applyBorder="1" applyAlignment="1">
      <alignment horizontal="left" vertical="center" shrinkToFit="1"/>
    </xf>
    <xf numFmtId="0" fontId="48" fillId="7" borderId="159" xfId="0" applyFont="1" applyFill="1" applyBorder="1" applyAlignment="1">
      <alignment horizontal="left" vertical="center" shrinkToFit="1"/>
    </xf>
    <xf numFmtId="179" fontId="50" fillId="6" borderId="144" xfId="0" applyNumberFormat="1" applyFont="1" applyFill="1" applyBorder="1" applyAlignment="1" applyProtection="1">
      <alignment horizontal="center" vertical="center"/>
      <protection locked="0"/>
    </xf>
    <xf numFmtId="179" fontId="50" fillId="6" borderId="16" xfId="0" applyNumberFormat="1" applyFont="1" applyFill="1" applyBorder="1" applyAlignment="1" applyProtection="1">
      <alignment horizontal="center" vertical="center"/>
      <protection locked="0"/>
    </xf>
    <xf numFmtId="179" fontId="50" fillId="6" borderId="60" xfId="0" applyNumberFormat="1" applyFont="1" applyFill="1" applyBorder="1" applyAlignment="1" applyProtection="1">
      <alignment horizontal="center" vertical="center"/>
      <protection locked="0"/>
    </xf>
    <xf numFmtId="0" fontId="48" fillId="7" borderId="58" xfId="0" applyFont="1" applyFill="1" applyBorder="1" applyAlignment="1">
      <alignment horizontal="left" vertical="center" shrinkToFit="1"/>
    </xf>
    <xf numFmtId="0" fontId="48" fillId="7" borderId="16" xfId="0" applyFont="1" applyFill="1" applyBorder="1" applyAlignment="1">
      <alignment horizontal="left" vertical="center" shrinkToFit="1"/>
    </xf>
    <xf numFmtId="0" fontId="48" fillId="6" borderId="72" xfId="0" applyFont="1" applyFill="1" applyBorder="1" applyAlignment="1" applyProtection="1">
      <alignment horizontal="left" vertical="center" shrinkToFit="1"/>
      <protection locked="0"/>
    </xf>
    <xf numFmtId="0" fontId="46" fillId="7" borderId="0" xfId="0" applyFont="1" applyFill="1" applyBorder="1" applyAlignment="1">
      <alignment horizontal="center" vertical="center" shrinkToFit="1"/>
    </xf>
    <xf numFmtId="0" fontId="46" fillId="7" borderId="109" xfId="0" applyFont="1" applyFill="1" applyBorder="1" applyAlignment="1">
      <alignment horizontal="center" vertical="center" shrinkToFit="1"/>
    </xf>
    <xf numFmtId="0" fontId="46" fillId="7" borderId="160" xfId="0" applyFont="1" applyFill="1" applyBorder="1" applyAlignment="1">
      <alignment horizontal="center" vertical="center" shrinkToFit="1"/>
    </xf>
    <xf numFmtId="0" fontId="46" fillId="7" borderId="161" xfId="0" applyFont="1" applyFill="1" applyBorder="1" applyAlignment="1">
      <alignment horizontal="center" vertical="center" shrinkToFit="1"/>
    </xf>
    <xf numFmtId="178" fontId="46" fillId="7" borderId="160" xfId="0" applyNumberFormat="1" applyFont="1" applyFill="1" applyBorder="1" applyAlignment="1" applyProtection="1">
      <alignment horizontal="right" vertical="center" shrinkToFit="1"/>
      <protection hidden="1"/>
    </xf>
    <xf numFmtId="178" fontId="46" fillId="7" borderId="161" xfId="0" applyNumberFormat="1" applyFont="1" applyFill="1" applyBorder="1" applyAlignment="1" applyProtection="1">
      <alignment horizontal="right" vertical="center" shrinkToFit="1"/>
      <protection hidden="1"/>
    </xf>
    <xf numFmtId="0" fontId="46" fillId="7" borderId="160" xfId="0" applyFont="1" applyFill="1" applyBorder="1" applyAlignment="1" applyProtection="1">
      <alignment horizontal="center" vertical="center" shrinkToFit="1"/>
      <protection hidden="1"/>
    </xf>
    <xf numFmtId="0" fontId="46" fillId="7" borderId="162" xfId="0" applyFont="1" applyFill="1" applyBorder="1" applyAlignment="1" applyProtection="1">
      <alignment horizontal="center" vertical="center" shrinkToFit="1"/>
      <protection hidden="1"/>
    </xf>
    <xf numFmtId="0" fontId="46" fillId="7" borderId="163" xfId="0" applyFont="1" applyFill="1" applyBorder="1" applyAlignment="1">
      <alignment horizontal="center" vertical="center" shrinkToFit="1"/>
    </xf>
    <xf numFmtId="0" fontId="46" fillId="7" borderId="91" xfId="0" applyFont="1" applyFill="1" applyBorder="1" applyAlignment="1">
      <alignment horizontal="center" vertical="center" shrinkToFit="1"/>
    </xf>
    <xf numFmtId="0" fontId="46" fillId="7" borderId="164" xfId="0" applyFont="1" applyFill="1" applyBorder="1" applyAlignment="1">
      <alignment horizontal="center" vertical="center" shrinkToFit="1"/>
    </xf>
    <xf numFmtId="0" fontId="46" fillId="7" borderId="165" xfId="0" applyFont="1" applyFill="1" applyBorder="1" applyAlignment="1">
      <alignment horizontal="center" vertical="center" shrinkToFit="1"/>
    </xf>
    <xf numFmtId="178" fontId="46" fillId="7" borderId="164" xfId="0" applyNumberFormat="1" applyFont="1" applyFill="1" applyBorder="1" applyAlignment="1" applyProtection="1">
      <alignment horizontal="right" vertical="center" shrinkToFit="1"/>
      <protection hidden="1"/>
    </xf>
    <xf numFmtId="178" fontId="46" fillId="7" borderId="165" xfId="0" applyNumberFormat="1" applyFont="1" applyFill="1" applyBorder="1" applyAlignment="1" applyProtection="1">
      <alignment horizontal="right" vertical="center" shrinkToFit="1"/>
      <protection hidden="1"/>
    </xf>
    <xf numFmtId="0" fontId="46" fillId="7" borderId="164" xfId="0" applyFont="1" applyFill="1" applyBorder="1" applyAlignment="1" applyProtection="1">
      <alignment horizontal="center" vertical="center" shrinkToFit="1"/>
      <protection hidden="1"/>
    </xf>
    <xf numFmtId="0" fontId="46" fillId="7" borderId="166" xfId="0" applyFont="1" applyFill="1" applyBorder="1" applyAlignment="1" applyProtection="1">
      <alignment horizontal="center" vertical="center" shrinkToFit="1"/>
      <protection hidden="1"/>
    </xf>
    <xf numFmtId="0" fontId="54" fillId="7" borderId="63" xfId="0" applyFont="1" applyFill="1" applyBorder="1" applyAlignment="1">
      <alignment horizontal="center" vertical="center" shrinkToFit="1"/>
    </xf>
    <xf numFmtId="0" fontId="54" fillId="7" borderId="15" xfId="0" applyFont="1" applyFill="1" applyBorder="1" applyAlignment="1">
      <alignment horizontal="center" vertical="center" shrinkToFit="1"/>
    </xf>
    <xf numFmtId="0" fontId="54" fillId="7" borderId="167" xfId="0" applyFont="1" applyFill="1" applyBorder="1" applyAlignment="1">
      <alignment horizontal="center" vertical="center" shrinkToFit="1"/>
    </xf>
    <xf numFmtId="0" fontId="48" fillId="6" borderId="69" xfId="0" applyFont="1" applyFill="1" applyBorder="1" applyAlignment="1" applyProtection="1">
      <alignment horizontal="center" vertical="center" shrinkToFit="1"/>
      <protection locked="0"/>
    </xf>
    <xf numFmtId="0" fontId="48" fillId="7" borderId="69" xfId="0" applyFont="1" applyFill="1" applyBorder="1" applyAlignment="1" applyProtection="1">
      <alignment horizontal="center" vertical="center" shrinkToFit="1"/>
    </xf>
    <xf numFmtId="0" fontId="48" fillId="7" borderId="108" xfId="0" applyFont="1" applyFill="1" applyBorder="1" applyAlignment="1" applyProtection="1">
      <alignment horizontal="right" vertical="center" shrinkToFit="1"/>
    </xf>
    <xf numFmtId="0" fontId="48" fillId="7" borderId="68" xfId="0" applyFont="1" applyFill="1" applyBorder="1" applyAlignment="1" applyProtection="1">
      <alignment horizontal="right" vertical="center" shrinkToFit="1"/>
    </xf>
    <xf numFmtId="0" fontId="48" fillId="5" borderId="68" xfId="0" applyFont="1" applyFill="1" applyBorder="1" applyAlignment="1" applyProtection="1">
      <alignment horizontal="center" vertical="center" shrinkToFit="1"/>
      <protection locked="0"/>
    </xf>
    <xf numFmtId="178" fontId="46" fillId="7" borderId="0" xfId="0" applyNumberFormat="1" applyFont="1" applyFill="1" applyBorder="1" applyAlignment="1">
      <alignment horizontal="right" vertical="center" shrinkToFit="1"/>
    </xf>
    <xf numFmtId="49" fontId="56" fillId="5" borderId="127" xfId="0" applyNumberFormat="1" applyFont="1" applyFill="1" applyBorder="1" applyAlignment="1" applyProtection="1">
      <alignment horizontal="center" vertical="center" shrinkToFit="1"/>
      <protection locked="0"/>
    </xf>
    <xf numFmtId="49" fontId="56" fillId="5" borderId="128" xfId="0" applyNumberFormat="1" applyFont="1" applyFill="1" applyBorder="1" applyAlignment="1" applyProtection="1">
      <alignment horizontal="center" vertical="center" shrinkToFit="1"/>
      <protection locked="0"/>
    </xf>
    <xf numFmtId="0" fontId="48" fillId="7" borderId="59" xfId="0" applyFont="1" applyFill="1" applyBorder="1" applyAlignment="1">
      <alignment horizontal="left" vertical="center" shrinkToFit="1"/>
    </xf>
    <xf numFmtId="0" fontId="48" fillId="7" borderId="139" xfId="0" applyFont="1" applyFill="1" applyBorder="1" applyAlignment="1">
      <alignment horizontal="left" vertical="center" shrinkToFit="1"/>
    </xf>
    <xf numFmtId="0" fontId="48" fillId="7" borderId="140" xfId="0" applyFont="1" applyFill="1" applyBorder="1" applyAlignment="1">
      <alignment horizontal="center" vertical="center" shrinkToFit="1"/>
    </xf>
    <xf numFmtId="0" fontId="48" fillId="7" borderId="80" xfId="0" applyFont="1" applyFill="1" applyBorder="1" applyAlignment="1">
      <alignment horizontal="center" vertical="center" shrinkToFit="1"/>
    </xf>
    <xf numFmtId="0" fontId="48" fillId="7" borderId="141" xfId="0" applyFont="1" applyFill="1" applyBorder="1" applyAlignment="1">
      <alignment horizontal="center" vertical="center" shrinkToFit="1"/>
    </xf>
    <xf numFmtId="0" fontId="48" fillId="6" borderId="142" xfId="0" applyFont="1" applyFill="1" applyBorder="1" applyAlignment="1" applyProtection="1">
      <alignment horizontal="left" vertical="top" wrapText="1" shrinkToFit="1"/>
      <protection locked="0"/>
    </xf>
    <xf numFmtId="0" fontId="48" fillId="6" borderId="143" xfId="0" applyFont="1" applyFill="1" applyBorder="1" applyAlignment="1" applyProtection="1">
      <alignment horizontal="left" vertical="top" wrapText="1" shrinkToFit="1"/>
      <protection locked="0"/>
    </xf>
    <xf numFmtId="0" fontId="48" fillId="7" borderId="16" xfId="0" applyFont="1" applyFill="1" applyBorder="1" applyAlignment="1">
      <alignment horizontal="center" vertical="center" shrinkToFit="1"/>
    </xf>
    <xf numFmtId="0" fontId="48" fillId="7" borderId="71" xfId="0" applyFont="1" applyFill="1" applyBorder="1" applyAlignment="1">
      <alignment horizontal="center" vertical="center" shrinkToFit="1"/>
    </xf>
    <xf numFmtId="0" fontId="58" fillId="7" borderId="0" xfId="0" applyFont="1" applyFill="1" applyAlignment="1">
      <alignment horizontal="center" vertical="center" shrinkToFit="1"/>
    </xf>
    <xf numFmtId="0" fontId="54" fillId="7" borderId="131" xfId="0" applyFont="1" applyFill="1" applyBorder="1" applyAlignment="1">
      <alignment horizontal="center" vertical="center" wrapText="1"/>
    </xf>
    <xf numFmtId="0" fontId="54" fillId="7" borderId="127" xfId="0" applyFont="1" applyFill="1" applyBorder="1" applyAlignment="1">
      <alignment horizontal="center" vertical="center"/>
    </xf>
    <xf numFmtId="0" fontId="54" fillId="7" borderId="132" xfId="0" applyFont="1" applyFill="1" applyBorder="1" applyAlignment="1">
      <alignment horizontal="center" vertical="center"/>
    </xf>
    <xf numFmtId="0" fontId="47" fillId="7" borderId="145" xfId="0" applyFont="1" applyFill="1" applyBorder="1" applyAlignment="1">
      <alignment horizontal="center" vertical="center" wrapText="1" shrinkToFit="1"/>
    </xf>
    <xf numFmtId="0" fontId="47" fillId="7" borderId="146" xfId="0" applyFont="1" applyFill="1" applyBorder="1" applyAlignment="1">
      <alignment horizontal="center" vertical="center" shrinkToFit="1"/>
    </xf>
    <xf numFmtId="0" fontId="47" fillId="7" borderId="147" xfId="0" applyFont="1" applyFill="1" applyBorder="1" applyAlignment="1">
      <alignment horizontal="center" vertical="center" shrinkToFit="1"/>
    </xf>
    <xf numFmtId="0" fontId="47" fillId="7" borderId="148" xfId="0" applyFont="1" applyFill="1" applyBorder="1" applyAlignment="1">
      <alignment horizontal="center" vertical="center" shrinkToFit="1"/>
    </xf>
    <xf numFmtId="0" fontId="47" fillId="7" borderId="1" xfId="0" applyFont="1" applyFill="1" applyBorder="1" applyAlignment="1">
      <alignment horizontal="center" vertical="center" shrinkToFit="1"/>
    </xf>
    <xf numFmtId="0" fontId="47" fillId="7" borderId="149" xfId="0" applyFont="1" applyFill="1" applyBorder="1" applyAlignment="1">
      <alignment horizontal="center" vertical="center" shrinkToFit="1"/>
    </xf>
    <xf numFmtId="0" fontId="47" fillId="7" borderId="150" xfId="0" applyFont="1" applyFill="1" applyBorder="1" applyAlignment="1">
      <alignment horizontal="center" vertical="center" shrinkToFit="1"/>
    </xf>
    <xf numFmtId="0" fontId="47" fillId="7" borderId="151" xfId="0" applyFont="1" applyFill="1" applyBorder="1" applyAlignment="1">
      <alignment horizontal="center" vertical="center" shrinkToFit="1"/>
    </xf>
    <xf numFmtId="0" fontId="47" fillId="7" borderId="152" xfId="0" applyFont="1" applyFill="1" applyBorder="1" applyAlignment="1">
      <alignment horizontal="center" vertical="center" shrinkToFit="1"/>
    </xf>
    <xf numFmtId="0" fontId="54" fillId="7" borderId="61" xfId="0" applyFont="1" applyFill="1" applyBorder="1" applyAlignment="1">
      <alignment horizontal="center" vertical="center" shrinkToFit="1"/>
    </xf>
    <xf numFmtId="0" fontId="54" fillId="7" borderId="153" xfId="0" applyFont="1" applyFill="1" applyBorder="1" applyAlignment="1">
      <alignment horizontal="center" vertical="center" shrinkToFit="1"/>
    </xf>
    <xf numFmtId="0" fontId="47" fillId="0" borderId="137" xfId="0" applyFont="1" applyBorder="1" applyAlignment="1">
      <alignment horizontal="right" vertical="center" shrinkToFit="1"/>
    </xf>
    <xf numFmtId="0" fontId="47" fillId="0" borderId="138" xfId="0" applyFont="1" applyBorder="1" applyAlignment="1">
      <alignment horizontal="right" vertical="center" shrinkToFit="1"/>
    </xf>
    <xf numFmtId="0" fontId="54" fillId="7" borderId="129" xfId="0" applyFont="1" applyFill="1" applyBorder="1" applyAlignment="1">
      <alignment horizontal="center" vertical="center" shrinkToFit="1"/>
    </xf>
    <xf numFmtId="0" fontId="54" fillId="7" borderId="130" xfId="0" applyFont="1" applyFill="1" applyBorder="1" applyAlignment="1">
      <alignment horizontal="center" vertical="center" shrinkToFit="1"/>
    </xf>
    <xf numFmtId="179" fontId="50" fillId="6" borderId="154" xfId="0" applyNumberFormat="1" applyFont="1" applyFill="1" applyBorder="1" applyAlignment="1" applyProtection="1">
      <alignment horizontal="center" vertical="center"/>
      <protection locked="0"/>
    </xf>
    <xf numFmtId="179" fontId="50" fillId="6" borderId="42" xfId="0" applyNumberFormat="1" applyFont="1" applyFill="1" applyBorder="1" applyAlignment="1" applyProtection="1">
      <alignment horizontal="center" vertical="center"/>
      <protection locked="0"/>
    </xf>
    <xf numFmtId="179" fontId="50" fillId="6" borderId="62" xfId="0" applyNumberFormat="1" applyFont="1" applyFill="1" applyBorder="1" applyAlignment="1" applyProtection="1">
      <alignment horizontal="center" vertical="center"/>
      <protection locked="0"/>
    </xf>
    <xf numFmtId="179" fontId="50" fillId="6" borderId="94" xfId="0" applyNumberFormat="1" applyFont="1" applyFill="1" applyBorder="1" applyAlignment="1" applyProtection="1">
      <alignment horizontal="center" vertical="center"/>
      <protection locked="0"/>
    </xf>
    <xf numFmtId="179" fontId="50" fillId="6" borderId="69" xfId="0" applyNumberFormat="1" applyFont="1" applyFill="1" applyBorder="1" applyAlignment="1" applyProtection="1">
      <alignment horizontal="center" vertical="center"/>
      <protection locked="0"/>
    </xf>
    <xf numFmtId="179" fontId="50" fillId="6" borderId="95" xfId="0" applyNumberFormat="1" applyFont="1" applyFill="1" applyBorder="1" applyAlignment="1" applyProtection="1">
      <alignment horizontal="center" vertical="center"/>
      <protection locked="0"/>
    </xf>
    <xf numFmtId="0" fontId="48" fillId="6" borderId="16" xfId="0" applyFont="1" applyFill="1" applyBorder="1" applyAlignment="1" applyProtection="1">
      <alignment horizontal="left" vertical="center" shrinkToFit="1"/>
      <protection locked="0"/>
    </xf>
    <xf numFmtId="0" fontId="48" fillId="7" borderId="168" xfId="0" applyFont="1" applyFill="1" applyBorder="1" applyAlignment="1">
      <alignment horizontal="left" vertical="center" shrinkToFit="1"/>
    </xf>
    <xf numFmtId="0" fontId="48" fillId="7" borderId="72" xfId="0" applyFont="1" applyFill="1" applyBorder="1" applyAlignment="1">
      <alignment horizontal="left" vertical="center" shrinkToFit="1"/>
    </xf>
    <xf numFmtId="0" fontId="47" fillId="7" borderId="131" xfId="0" applyFont="1" applyFill="1" applyBorder="1" applyAlignment="1">
      <alignment horizontal="center" vertical="center"/>
    </xf>
    <xf numFmtId="0" fontId="47" fillId="7" borderId="127" xfId="0" applyFont="1" applyFill="1" applyBorder="1" applyAlignment="1">
      <alignment horizontal="center" vertical="center"/>
    </xf>
    <xf numFmtId="0" fontId="47" fillId="7" borderId="132" xfId="0" applyFont="1" applyFill="1" applyBorder="1" applyAlignment="1">
      <alignment horizontal="center" vertical="center"/>
    </xf>
    <xf numFmtId="0" fontId="54" fillId="7" borderId="106" xfId="0" applyFont="1" applyFill="1" applyBorder="1" applyAlignment="1">
      <alignment horizontal="center" vertical="center" shrinkToFit="1"/>
    </xf>
    <xf numFmtId="0" fontId="54" fillId="7" borderId="107" xfId="0" applyFont="1" applyFill="1" applyBorder="1" applyAlignment="1">
      <alignment horizontal="center" vertical="center" shrinkToFit="1"/>
    </xf>
    <xf numFmtId="0" fontId="49" fillId="7" borderId="133" xfId="0" applyFont="1" applyFill="1" applyBorder="1" applyAlignment="1">
      <alignment horizontal="center" vertical="center"/>
    </xf>
    <xf numFmtId="0" fontId="49" fillId="7" borderId="134" xfId="0" applyFont="1" applyFill="1" applyBorder="1" applyAlignment="1">
      <alignment horizontal="center" vertical="center"/>
    </xf>
    <xf numFmtId="0" fontId="47" fillId="7" borderId="135" xfId="0" applyFont="1" applyFill="1" applyBorder="1" applyAlignment="1">
      <alignment horizontal="center" vertical="center" shrinkToFit="1"/>
    </xf>
    <xf numFmtId="0" fontId="47" fillId="7" borderId="136" xfId="0" applyFont="1" applyFill="1" applyBorder="1" applyAlignment="1">
      <alignment horizontal="center" vertical="center" shrinkToFit="1"/>
    </xf>
    <xf numFmtId="0" fontId="57" fillId="5" borderId="137" xfId="0" applyFont="1" applyFill="1" applyBorder="1" applyAlignment="1" applyProtection="1">
      <alignment horizontal="center" vertical="center" shrinkToFit="1"/>
      <protection locked="0"/>
    </xf>
    <xf numFmtId="0" fontId="57" fillId="5" borderId="127" xfId="0" applyFont="1" applyFill="1" applyBorder="1" applyAlignment="1" applyProtection="1">
      <alignment horizontal="center" vertical="center" shrinkToFit="1"/>
      <protection locked="0"/>
    </xf>
    <xf numFmtId="0" fontId="57" fillId="5" borderId="138" xfId="0" applyFont="1" applyFill="1" applyBorder="1" applyAlignment="1" applyProtection="1">
      <alignment horizontal="center" vertical="center" shrinkToFit="1"/>
      <protection locked="0"/>
    </xf>
    <xf numFmtId="0" fontId="47" fillId="3" borderId="82" xfId="0" applyFont="1" applyFill="1" applyBorder="1" applyAlignment="1" applyProtection="1">
      <alignment horizontal="right" vertical="center" shrinkToFit="1"/>
      <protection locked="0"/>
    </xf>
    <xf numFmtId="0" fontId="47" fillId="3" borderId="119" xfId="0" applyFont="1" applyFill="1" applyBorder="1" applyAlignment="1" applyProtection="1">
      <alignment horizontal="right" vertical="center" shrinkToFit="1"/>
      <protection locked="0"/>
    </xf>
    <xf numFmtId="0" fontId="46" fillId="7" borderId="0" xfId="0" applyFont="1" applyFill="1" applyAlignment="1">
      <alignment horizontal="right" vertical="center"/>
    </xf>
    <xf numFmtId="0" fontId="47" fillId="7" borderId="101" xfId="0" applyFont="1" applyFill="1" applyBorder="1" applyAlignment="1">
      <alignment horizontal="center" vertical="center"/>
    </xf>
    <xf numFmtId="0" fontId="47" fillId="7" borderId="102" xfId="0" applyFont="1" applyFill="1" applyBorder="1" applyAlignment="1">
      <alignment horizontal="center" vertical="center"/>
    </xf>
    <xf numFmtId="0" fontId="47" fillId="7" borderId="103" xfId="0" applyFont="1" applyFill="1" applyBorder="1" applyAlignment="1">
      <alignment horizontal="center" vertical="center"/>
    </xf>
    <xf numFmtId="0" fontId="46" fillId="7" borderId="104" xfId="0" applyFont="1" applyFill="1" applyBorder="1" applyAlignment="1">
      <alignment horizontal="center" vertical="center" shrinkToFit="1"/>
    </xf>
    <xf numFmtId="0" fontId="46" fillId="7" borderId="105" xfId="0" applyFont="1" applyFill="1" applyBorder="1" applyAlignment="1">
      <alignment horizontal="center" vertical="center" shrinkToFit="1"/>
    </xf>
    <xf numFmtId="178" fontId="46" fillId="7" borderId="82" xfId="0" applyNumberFormat="1" applyFont="1" applyFill="1" applyBorder="1" applyAlignment="1">
      <alignment horizontal="right" vertical="center" shrinkToFit="1"/>
    </xf>
    <xf numFmtId="0" fontId="48" fillId="7" borderId="108" xfId="0" applyFont="1" applyFill="1" applyBorder="1" applyAlignment="1">
      <alignment horizontal="left" vertical="center" shrinkToFit="1"/>
    </xf>
    <xf numFmtId="0" fontId="48" fillId="7" borderId="68" xfId="0" applyFont="1" applyFill="1" applyBorder="1" applyAlignment="1">
      <alignment horizontal="left" vertical="center" shrinkToFit="1"/>
    </xf>
    <xf numFmtId="0" fontId="48" fillId="7" borderId="68" xfId="0" applyFont="1" applyFill="1" applyBorder="1" applyAlignment="1" applyProtection="1">
      <alignment horizontal="left" vertical="center" shrinkToFit="1"/>
    </xf>
    <xf numFmtId="0" fontId="55" fillId="7" borderId="57" xfId="0" applyFont="1" applyFill="1" applyBorder="1" applyAlignment="1">
      <alignment horizontal="center" vertical="center" shrinkToFit="1"/>
    </xf>
    <xf numFmtId="0" fontId="55" fillId="7" borderId="0" xfId="0" applyFont="1" applyFill="1" applyBorder="1" applyAlignment="1">
      <alignment horizontal="center" vertical="center" shrinkToFit="1"/>
    </xf>
    <xf numFmtId="0" fontId="55" fillId="7" borderId="109" xfId="0" applyFont="1" applyFill="1" applyBorder="1" applyAlignment="1">
      <alignment horizontal="center" vertical="center" shrinkToFit="1"/>
    </xf>
    <xf numFmtId="179" fontId="50" fillId="6" borderId="110" xfId="0" applyNumberFormat="1" applyFont="1" applyFill="1" applyBorder="1" applyAlignment="1" applyProtection="1">
      <alignment horizontal="center" vertical="center"/>
      <protection locked="0"/>
    </xf>
    <xf numFmtId="179" fontId="50" fillId="6" borderId="72" xfId="0" applyNumberFormat="1" applyFont="1" applyFill="1" applyBorder="1" applyAlignment="1" applyProtection="1">
      <alignment horizontal="center" vertical="center"/>
      <protection locked="0"/>
    </xf>
    <xf numFmtId="179" fontId="50" fillId="6" borderId="111" xfId="0" applyNumberFormat="1" applyFont="1" applyFill="1" applyBorder="1" applyAlignment="1" applyProtection="1">
      <alignment horizontal="center" vertical="center"/>
      <protection locked="0"/>
    </xf>
    <xf numFmtId="179" fontId="50" fillId="6" borderId="112" xfId="0" applyNumberFormat="1" applyFont="1" applyFill="1" applyBorder="1" applyAlignment="1" applyProtection="1">
      <alignment horizontal="center" vertical="center"/>
      <protection locked="0"/>
    </xf>
    <xf numFmtId="179" fontId="50" fillId="6" borderId="68" xfId="0" applyNumberFormat="1" applyFont="1" applyFill="1" applyBorder="1" applyAlignment="1" applyProtection="1">
      <alignment horizontal="center" vertical="center"/>
      <protection locked="0"/>
    </xf>
    <xf numFmtId="179" fontId="50" fillId="6" borderId="113" xfId="0" applyNumberFormat="1" applyFont="1" applyFill="1" applyBorder="1" applyAlignment="1" applyProtection="1">
      <alignment horizontal="center" vertical="center"/>
      <protection locked="0"/>
    </xf>
    <xf numFmtId="0" fontId="48" fillId="7" borderId="96" xfId="0" applyFont="1" applyFill="1" applyBorder="1" applyAlignment="1">
      <alignment horizontal="left" vertical="center" shrinkToFit="1"/>
    </xf>
    <xf numFmtId="0" fontId="48" fillId="7" borderId="69" xfId="0" applyFont="1" applyFill="1" applyBorder="1" applyAlignment="1">
      <alignment horizontal="left" vertical="center" shrinkToFit="1"/>
    </xf>
    <xf numFmtId="0" fontId="54" fillId="7" borderId="114" xfId="0" applyFont="1" applyFill="1" applyBorder="1" applyAlignment="1">
      <alignment horizontal="center" vertical="center" shrinkToFit="1"/>
    </xf>
    <xf numFmtId="0" fontId="54" fillId="7" borderId="77" xfId="0" applyFont="1" applyFill="1" applyBorder="1" applyAlignment="1">
      <alignment horizontal="center" vertical="center" shrinkToFit="1"/>
    </xf>
    <xf numFmtId="0" fontId="54" fillId="7" borderId="115" xfId="0" applyFont="1" applyFill="1" applyBorder="1" applyAlignment="1">
      <alignment horizontal="center" vertical="center" shrinkToFit="1"/>
    </xf>
    <xf numFmtId="0" fontId="54" fillId="7" borderId="122" xfId="0" applyFont="1" applyFill="1" applyBorder="1" applyAlignment="1">
      <alignment horizontal="center" vertical="center" shrinkToFit="1"/>
    </xf>
    <xf numFmtId="0" fontId="54" fillId="7" borderId="123" xfId="0" applyFont="1" applyFill="1" applyBorder="1" applyAlignment="1">
      <alignment horizontal="center" vertical="center" shrinkToFit="1"/>
    </xf>
    <xf numFmtId="0" fontId="47" fillId="3" borderId="89" xfId="0" applyFont="1" applyFill="1" applyBorder="1" applyAlignment="1" applyProtection="1">
      <alignment horizontal="right" vertical="center" shrinkToFit="1"/>
      <protection locked="0"/>
    </xf>
    <xf numFmtId="0" fontId="47" fillId="3" borderId="124" xfId="0" applyFont="1" applyFill="1" applyBorder="1" applyAlignment="1" applyProtection="1">
      <alignment horizontal="right" vertical="center" shrinkToFit="1"/>
      <protection locked="0"/>
    </xf>
    <xf numFmtId="0" fontId="48" fillId="6" borderId="16" xfId="0" applyFont="1" applyFill="1" applyBorder="1" applyAlignment="1" applyProtection="1">
      <alignment horizontal="center" vertical="center" shrinkToFit="1"/>
      <protection locked="0"/>
    </xf>
    <xf numFmtId="0" fontId="48" fillId="7" borderId="0" xfId="0" applyFont="1" applyFill="1" applyBorder="1" applyAlignment="1">
      <alignment horizontal="center" vertical="center" shrinkToFit="1"/>
    </xf>
    <xf numFmtId="0" fontId="54" fillId="7" borderId="82" xfId="0" applyFont="1" applyFill="1" applyBorder="1" applyAlignment="1">
      <alignment horizontal="center" vertical="center" shrinkToFit="1"/>
    </xf>
    <xf numFmtId="0" fontId="54" fillId="7" borderId="66" xfId="0" applyFont="1" applyFill="1" applyBorder="1" applyAlignment="1">
      <alignment horizontal="center" vertical="center" shrinkToFit="1"/>
    </xf>
    <xf numFmtId="0" fontId="56" fillId="5" borderId="125" xfId="0" applyFont="1" applyFill="1" applyBorder="1" applyAlignment="1" applyProtection="1">
      <alignment horizontal="center" vertical="center" shrinkToFit="1"/>
      <protection locked="0"/>
    </xf>
    <xf numFmtId="0" fontId="56" fillId="5" borderId="102" xfId="0" applyFont="1" applyFill="1" applyBorder="1" applyAlignment="1" applyProtection="1">
      <alignment horizontal="center" vertical="center" shrinkToFit="1"/>
      <protection locked="0"/>
    </xf>
    <xf numFmtId="0" fontId="56" fillId="5" borderId="126" xfId="0" applyFont="1" applyFill="1" applyBorder="1" applyAlignment="1" applyProtection="1">
      <alignment horizontal="center" vertical="center" shrinkToFit="1"/>
      <protection locked="0"/>
    </xf>
    <xf numFmtId="0" fontId="56" fillId="5" borderId="127" xfId="0" applyFont="1" applyFill="1" applyBorder="1" applyAlignment="1" applyProtection="1">
      <alignment horizontal="center" vertical="center" shrinkToFit="1"/>
      <protection locked="0"/>
    </xf>
    <xf numFmtId="0" fontId="56" fillId="5" borderId="128" xfId="0" applyFont="1" applyFill="1" applyBorder="1" applyAlignment="1" applyProtection="1">
      <alignment horizontal="center" vertical="center" shrinkToFit="1"/>
      <protection locked="0"/>
    </xf>
    <xf numFmtId="0" fontId="46" fillId="7" borderId="0" xfId="0" applyFont="1" applyFill="1" applyAlignment="1">
      <alignment vertical="center" shrinkToFit="1"/>
    </xf>
    <xf numFmtId="0" fontId="49" fillId="7" borderId="42" xfId="0" applyFont="1" applyFill="1" applyBorder="1" applyAlignment="1">
      <alignment horizontal="center" shrinkToFit="1"/>
    </xf>
    <xf numFmtId="0" fontId="49" fillId="7" borderId="42" xfId="0" applyFont="1" applyFill="1" applyBorder="1" applyAlignment="1">
      <alignment horizontal="center"/>
    </xf>
    <xf numFmtId="0" fontId="46" fillId="7" borderId="0" xfId="0" applyFont="1" applyFill="1" applyBorder="1" applyAlignment="1">
      <alignment horizontal="left" vertical="center" shrinkToFit="1"/>
    </xf>
    <xf numFmtId="0" fontId="46" fillId="7" borderId="92" xfId="0" applyFont="1" applyFill="1" applyBorder="1" applyAlignment="1" applyProtection="1">
      <alignment horizontal="center" vertical="center" shrinkToFit="1"/>
      <protection hidden="1"/>
    </xf>
    <xf numFmtId="0" fontId="46" fillId="7" borderId="93" xfId="0" applyFont="1" applyFill="1" applyBorder="1" applyAlignment="1" applyProtection="1">
      <alignment horizontal="center" vertical="center" shrinkToFit="1"/>
      <protection hidden="1"/>
    </xf>
    <xf numFmtId="0" fontId="49" fillId="7" borderId="0" xfId="0" applyFont="1" applyFill="1" applyBorder="1" applyAlignment="1">
      <alignment horizontal="center" vertical="top"/>
    </xf>
    <xf numFmtId="0" fontId="49" fillId="7" borderId="0" xfId="0" applyFont="1" applyFill="1" applyBorder="1" applyAlignment="1">
      <alignment horizontal="right" vertical="top" shrinkToFit="1"/>
    </xf>
    <xf numFmtId="180" fontId="49" fillId="7" borderId="0" xfId="0" applyNumberFormat="1" applyFont="1" applyFill="1" applyBorder="1" applyAlignment="1">
      <alignment horizontal="center" vertical="top"/>
    </xf>
    <xf numFmtId="0" fontId="46" fillId="7" borderId="97" xfId="0" applyFont="1" applyFill="1" applyBorder="1" applyAlignment="1">
      <alignment horizontal="center" vertical="center" shrinkToFit="1"/>
    </xf>
    <xf numFmtId="0" fontId="46" fillId="7" borderId="98" xfId="0" applyFont="1" applyFill="1" applyBorder="1" applyAlignment="1">
      <alignment horizontal="center" vertical="center" shrinkToFit="1"/>
    </xf>
    <xf numFmtId="0" fontId="46" fillId="7" borderId="99" xfId="0" applyFont="1" applyFill="1" applyBorder="1" applyAlignment="1">
      <alignment horizontal="center" vertical="center" shrinkToFit="1"/>
    </xf>
    <xf numFmtId="178" fontId="46" fillId="7" borderId="80" xfId="0" applyNumberFormat="1" applyFont="1" applyFill="1" applyBorder="1" applyAlignment="1">
      <alignment horizontal="right" vertical="center" shrinkToFit="1"/>
    </xf>
    <xf numFmtId="0" fontId="46" fillId="7" borderId="80" xfId="0" applyFont="1" applyFill="1" applyBorder="1" applyAlignment="1">
      <alignment horizontal="center" vertical="center" shrinkToFit="1"/>
    </xf>
    <xf numFmtId="0" fontId="46" fillId="7" borderId="100" xfId="0" applyFont="1" applyFill="1" applyBorder="1" applyAlignment="1">
      <alignment horizontal="center" vertical="center" shrinkToFit="1"/>
    </xf>
    <xf numFmtId="177" fontId="49" fillId="7" borderId="0" xfId="0" applyNumberFormat="1" applyFont="1" applyFill="1" applyBorder="1" applyAlignment="1">
      <alignment horizontal="center" vertical="top"/>
    </xf>
    <xf numFmtId="0" fontId="46" fillId="7" borderId="116" xfId="0" applyFont="1" applyFill="1" applyBorder="1" applyAlignment="1">
      <alignment horizontal="center" vertical="center" shrinkToFit="1"/>
    </xf>
    <xf numFmtId="0" fontId="46" fillId="7" borderId="87" xfId="0" applyFont="1" applyFill="1" applyBorder="1" applyAlignment="1">
      <alignment horizontal="center" vertical="center" shrinkToFit="1"/>
    </xf>
    <xf numFmtId="0" fontId="54" fillId="7" borderId="117" xfId="0" applyFont="1" applyFill="1" applyBorder="1" applyAlignment="1">
      <alignment horizontal="center" vertical="center" shrinkToFit="1"/>
    </xf>
    <xf numFmtId="0" fontId="54" fillId="7" borderId="118" xfId="0" applyFont="1" applyFill="1" applyBorder="1" applyAlignment="1">
      <alignment horizontal="center" vertical="center" shrinkToFit="1"/>
    </xf>
    <xf numFmtId="0" fontId="46" fillId="7" borderId="82" xfId="0" applyFont="1" applyFill="1" applyBorder="1" applyAlignment="1">
      <alignment horizontal="center" vertical="center" shrinkToFit="1"/>
    </xf>
    <xf numFmtId="0" fontId="46" fillId="7" borderId="119" xfId="0" applyFont="1" applyFill="1" applyBorder="1" applyAlignment="1">
      <alignment horizontal="center" vertical="center" shrinkToFit="1"/>
    </xf>
    <xf numFmtId="0" fontId="46" fillId="7" borderId="92" xfId="0" applyFont="1" applyFill="1" applyBorder="1" applyAlignment="1">
      <alignment horizontal="left" vertical="center" shrinkToFit="1"/>
    </xf>
    <xf numFmtId="0" fontId="46" fillId="7" borderId="120" xfId="0" applyFont="1" applyFill="1" applyBorder="1" applyAlignment="1">
      <alignment horizontal="left" vertical="center" shrinkToFit="1"/>
    </xf>
    <xf numFmtId="0" fontId="46" fillId="7" borderId="121" xfId="0" applyFont="1" applyFill="1" applyBorder="1" applyAlignment="1">
      <alignment horizontal="center" vertical="center" shrinkToFit="1"/>
    </xf>
    <xf numFmtId="0" fontId="46" fillId="7" borderId="89" xfId="0" applyFont="1" applyFill="1" applyBorder="1" applyAlignment="1">
      <alignment horizontal="center" vertical="center" shrinkToFit="1"/>
    </xf>
    <xf numFmtId="178" fontId="46" fillId="7" borderId="92" xfId="0" applyNumberFormat="1" applyFont="1" applyFill="1" applyBorder="1" applyAlignment="1" applyProtection="1">
      <alignment horizontal="right" vertical="center" shrinkToFit="1"/>
      <protection hidden="1"/>
    </xf>
    <xf numFmtId="178" fontId="46" fillId="7" borderId="120" xfId="0" applyNumberFormat="1" applyFont="1" applyFill="1" applyBorder="1" applyAlignment="1" applyProtection="1">
      <alignment horizontal="right" vertical="center" shrinkToFit="1"/>
      <protection hidden="1"/>
    </xf>
  </cellXfs>
  <cellStyles count="1">
    <cellStyle name="標準" xfId="0" builtinId="0"/>
  </cellStyles>
  <dxfs count="31">
    <dxf>
      <font>
        <color theme="6" tint="0.79998168889431442"/>
        <name val="ＭＳ Ｐゴシック"/>
        <scheme val="none"/>
      </font>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fill>
        <patternFill patternType="solid">
          <bgColor theme="6" tint="0.79998168889431442"/>
        </patternFill>
      </fill>
    </dxf>
    <dxf>
      <fill>
        <patternFill>
          <bgColor theme="9"/>
        </patternFill>
      </fill>
    </dxf>
    <dxf>
      <fill>
        <patternFill>
          <bgColor theme="9"/>
        </patternFill>
      </fill>
    </dxf>
    <dxf>
      <fill>
        <patternFill>
          <bgColor theme="6" tint="0.79998168889431442"/>
        </patternFill>
      </fill>
    </dxf>
    <dxf>
      <font>
        <strike val="0"/>
        <color theme="6" tint="0.79998168889431442"/>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4"/>
  <sheetViews>
    <sheetView showGridLines="0" showRowColHeaders="0" view="pageBreakPreview" topLeftCell="A61" zoomScale="85" zoomScaleNormal="100" zoomScaleSheetLayoutView="85" workbookViewId="0">
      <selection activeCell="A146" sqref="A146"/>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60"/>
      <c r="B1" s="260"/>
      <c r="C1" s="260"/>
      <c r="D1" s="260"/>
      <c r="E1" s="260"/>
      <c r="F1" s="260"/>
      <c r="G1" s="260"/>
      <c r="H1" s="260"/>
      <c r="I1" s="260"/>
      <c r="J1" s="260"/>
      <c r="K1" s="260"/>
      <c r="L1" s="260"/>
      <c r="M1" s="260"/>
      <c r="N1" s="260"/>
    </row>
    <row r="2" spans="1:16" s="3" customFormat="1" ht="14.25" x14ac:dyDescent="0.15">
      <c r="A2" s="241">
        <v>42450</v>
      </c>
      <c r="B2" s="241"/>
      <c r="C2" s="241"/>
      <c r="D2" s="241"/>
      <c r="E2" s="241"/>
      <c r="F2" s="241"/>
      <c r="G2" s="241"/>
      <c r="H2" s="241"/>
      <c r="I2" s="241"/>
      <c r="J2" s="241"/>
      <c r="K2" s="241"/>
      <c r="L2" s="241"/>
      <c r="M2" s="241"/>
      <c r="N2" s="241"/>
    </row>
    <row r="3" spans="1:16" s="3" customFormat="1" ht="14.25" x14ac:dyDescent="0.15">
      <c r="A3" s="242" t="s">
        <v>37</v>
      </c>
      <c r="B3" s="242"/>
      <c r="C3" s="242"/>
      <c r="D3" s="242"/>
      <c r="E3" s="242"/>
      <c r="F3" s="242"/>
      <c r="G3" s="242"/>
      <c r="H3" s="242"/>
      <c r="I3" s="242"/>
      <c r="J3" s="242"/>
      <c r="K3" s="242"/>
      <c r="L3" s="242"/>
      <c r="M3" s="242"/>
      <c r="N3" s="242"/>
    </row>
    <row r="4" spans="1:16" s="3" customFormat="1" ht="14.25" x14ac:dyDescent="0.15">
      <c r="A4" s="261" t="s">
        <v>69</v>
      </c>
      <c r="B4" s="261"/>
      <c r="C4" s="261"/>
      <c r="D4" s="261"/>
      <c r="E4" s="261"/>
      <c r="F4" s="261"/>
      <c r="G4" s="261"/>
      <c r="H4" s="261"/>
      <c r="I4" s="261"/>
      <c r="J4" s="261"/>
      <c r="K4" s="261"/>
      <c r="L4" s="261"/>
      <c r="M4" s="261"/>
      <c r="N4" s="261"/>
    </row>
    <row r="5" spans="1:16" s="3" customFormat="1" ht="14.25" x14ac:dyDescent="0.15">
      <c r="A5" s="261" t="s">
        <v>97</v>
      </c>
      <c r="B5" s="261"/>
      <c r="C5" s="261"/>
      <c r="D5" s="261"/>
      <c r="E5" s="261"/>
      <c r="F5" s="261"/>
      <c r="G5" s="261"/>
      <c r="H5" s="261"/>
      <c r="I5" s="261"/>
      <c r="J5" s="261"/>
      <c r="K5" s="261"/>
      <c r="L5" s="261"/>
      <c r="M5" s="261"/>
      <c r="N5" s="261"/>
    </row>
    <row r="6" spans="1:16" x14ac:dyDescent="0.15">
      <c r="A6" s="13"/>
      <c r="B6" s="13"/>
      <c r="C6" s="13"/>
      <c r="D6" s="13"/>
      <c r="E6" s="13"/>
      <c r="F6" s="13"/>
      <c r="G6" s="13"/>
      <c r="H6" s="13"/>
      <c r="I6" s="13"/>
      <c r="J6" s="13"/>
      <c r="K6" s="13"/>
      <c r="L6" s="13"/>
      <c r="M6" s="13"/>
      <c r="N6" s="13"/>
    </row>
    <row r="7" spans="1:16" s="1" customFormat="1" ht="18.75" x14ac:dyDescent="0.15">
      <c r="A7" s="262" t="s">
        <v>177</v>
      </c>
      <c r="B7" s="262"/>
      <c r="C7" s="262"/>
      <c r="D7" s="262"/>
      <c r="E7" s="262"/>
      <c r="F7" s="262"/>
      <c r="G7" s="262"/>
      <c r="H7" s="262"/>
      <c r="I7" s="262"/>
      <c r="J7" s="262"/>
      <c r="K7" s="262"/>
      <c r="L7" s="262"/>
      <c r="M7" s="262"/>
      <c r="N7" s="262"/>
    </row>
    <row r="8" spans="1:16" ht="13.5" customHeight="1" x14ac:dyDescent="0.15">
      <c r="A8" s="13"/>
      <c r="B8" s="13"/>
      <c r="C8" s="13"/>
      <c r="D8" s="13"/>
      <c r="E8" s="13"/>
      <c r="F8" s="13"/>
      <c r="G8" s="13"/>
      <c r="H8" s="13"/>
      <c r="I8" s="13"/>
      <c r="J8" s="13"/>
      <c r="K8" s="13"/>
      <c r="L8" s="13"/>
      <c r="M8" s="13"/>
      <c r="N8" s="13"/>
    </row>
    <row r="9" spans="1:16" ht="13.5" customHeight="1" x14ac:dyDescent="0.15">
      <c r="A9" s="13"/>
      <c r="B9" s="13"/>
      <c r="C9" s="13"/>
      <c r="D9" s="13"/>
      <c r="E9" s="13"/>
      <c r="F9" s="13"/>
      <c r="G9" s="13"/>
      <c r="H9" s="13"/>
      <c r="I9" s="13"/>
      <c r="J9" s="13"/>
      <c r="K9" s="13"/>
      <c r="L9" s="13"/>
      <c r="M9" s="13"/>
      <c r="N9" s="13"/>
    </row>
    <row r="10" spans="1:16" ht="51.75" x14ac:dyDescent="0.15">
      <c r="A10" s="243" t="s">
        <v>195</v>
      </c>
      <c r="B10" s="243"/>
      <c r="C10" s="243"/>
      <c r="D10" s="243"/>
      <c r="E10" s="243"/>
      <c r="F10" s="243"/>
      <c r="G10" s="243"/>
      <c r="H10" s="243"/>
      <c r="I10" s="243"/>
      <c r="J10" s="243"/>
      <c r="K10" s="243"/>
      <c r="L10" s="243"/>
      <c r="M10" s="243"/>
      <c r="N10" s="243"/>
      <c r="P10" s="5" t="s">
        <v>163</v>
      </c>
    </row>
    <row r="11" spans="1:16" ht="60.75" x14ac:dyDescent="0.15">
      <c r="A11" s="14"/>
      <c r="B11" s="15" t="s">
        <v>38</v>
      </c>
      <c r="C11" s="243" t="s">
        <v>209</v>
      </c>
      <c r="D11" s="243"/>
      <c r="E11" s="243"/>
      <c r="F11" s="243"/>
      <c r="G11" s="243"/>
      <c r="H11" s="243"/>
      <c r="I11" s="243"/>
      <c r="J11" s="243"/>
      <c r="K11" s="243"/>
      <c r="L11" s="243"/>
      <c r="M11" s="243"/>
      <c r="N11" s="243"/>
      <c r="P11" s="5" t="s">
        <v>150</v>
      </c>
    </row>
    <row r="12" spans="1:16" ht="51.75" x14ac:dyDescent="0.15">
      <c r="A12" s="14"/>
      <c r="B12" s="15" t="s">
        <v>41</v>
      </c>
      <c r="C12" s="243" t="s">
        <v>151</v>
      </c>
      <c r="D12" s="243"/>
      <c r="E12" s="243"/>
      <c r="F12" s="243"/>
      <c r="G12" s="243"/>
      <c r="H12" s="243"/>
      <c r="I12" s="243"/>
      <c r="J12" s="243"/>
      <c r="K12" s="243"/>
      <c r="L12" s="243"/>
      <c r="M12" s="243"/>
      <c r="N12" s="243"/>
      <c r="P12" s="5" t="s">
        <v>130</v>
      </c>
    </row>
    <row r="13" spans="1:16" ht="132" x14ac:dyDescent="0.15">
      <c r="A13" s="26"/>
      <c r="B13" s="4" t="s">
        <v>127</v>
      </c>
      <c r="C13" s="255" t="s">
        <v>194</v>
      </c>
      <c r="D13" s="255"/>
      <c r="E13" s="255"/>
      <c r="F13" s="255"/>
      <c r="G13" s="255"/>
      <c r="H13" s="255"/>
      <c r="I13" s="255"/>
      <c r="J13" s="255"/>
      <c r="K13" s="255"/>
      <c r="L13" s="255"/>
      <c r="M13" s="255"/>
      <c r="N13" s="255"/>
      <c r="P13" s="5" t="s">
        <v>168</v>
      </c>
    </row>
    <row r="14" spans="1:16" ht="17.25" x14ac:dyDescent="0.15">
      <c r="A14" s="26"/>
      <c r="B14" s="4" t="s">
        <v>128</v>
      </c>
      <c r="C14" s="255" t="s">
        <v>152</v>
      </c>
      <c r="D14" s="255"/>
      <c r="E14" s="255"/>
      <c r="F14" s="255"/>
      <c r="G14" s="255"/>
      <c r="H14" s="255"/>
      <c r="I14" s="255"/>
      <c r="J14" s="255"/>
      <c r="K14" s="255"/>
      <c r="L14" s="255"/>
      <c r="M14" s="255"/>
      <c r="N14" s="255"/>
      <c r="P14" s="79" t="s">
        <v>34</v>
      </c>
    </row>
    <row r="15" spans="1:16" ht="45.75" x14ac:dyDescent="0.15">
      <c r="A15" s="236" t="s">
        <v>178</v>
      </c>
      <c r="B15" s="237"/>
      <c r="C15" s="237"/>
      <c r="D15" s="237"/>
      <c r="E15" s="237"/>
      <c r="F15" s="237"/>
      <c r="G15" s="237"/>
      <c r="H15" s="237"/>
      <c r="I15" s="237"/>
      <c r="J15" s="237"/>
      <c r="K15" s="237"/>
      <c r="L15" s="237"/>
      <c r="M15" s="237"/>
      <c r="N15" s="238"/>
      <c r="P15" s="5" t="s">
        <v>133</v>
      </c>
    </row>
    <row r="16" spans="1:16" ht="34.5" x14ac:dyDescent="0.15">
      <c r="A16" s="77"/>
      <c r="B16" s="78"/>
      <c r="C16" s="239" t="s">
        <v>162</v>
      </c>
      <c r="D16" s="240"/>
      <c r="E16" s="240"/>
      <c r="F16" s="240"/>
      <c r="G16" s="240"/>
      <c r="H16" s="240"/>
      <c r="I16" s="240"/>
      <c r="J16" s="240"/>
      <c r="K16" s="240"/>
      <c r="L16" s="240"/>
      <c r="M16" s="240"/>
      <c r="N16" s="240"/>
      <c r="P16" s="33" t="s">
        <v>147</v>
      </c>
    </row>
    <row r="17" spans="1:27" ht="57" customHeight="1" x14ac:dyDescent="0.15">
      <c r="A17" s="263" t="s">
        <v>210</v>
      </c>
      <c r="B17" s="264"/>
      <c r="C17" s="264"/>
      <c r="D17" s="264"/>
      <c r="E17" s="264"/>
      <c r="F17" s="264"/>
      <c r="G17" s="264"/>
      <c r="H17" s="264"/>
      <c r="I17" s="264"/>
      <c r="J17" s="264"/>
      <c r="K17" s="264"/>
      <c r="L17" s="264"/>
      <c r="M17" s="264"/>
      <c r="N17" s="265"/>
      <c r="P17" s="5" t="s">
        <v>40</v>
      </c>
    </row>
    <row r="18" spans="1:27" ht="14.25" x14ac:dyDescent="0.15">
      <c r="A18" s="246" t="s">
        <v>153</v>
      </c>
      <c r="B18" s="246"/>
      <c r="C18" s="246"/>
      <c r="D18" s="246"/>
      <c r="E18" s="246"/>
      <c r="F18" s="246"/>
      <c r="G18" s="246"/>
      <c r="H18" s="246"/>
      <c r="I18" s="246"/>
      <c r="J18" s="246"/>
      <c r="K18" s="246"/>
      <c r="L18" s="246"/>
      <c r="M18" s="246"/>
      <c r="N18" s="246"/>
      <c r="P18" s="5"/>
    </row>
    <row r="19" spans="1:27" ht="8.25" customHeight="1" x14ac:dyDescent="0.15">
      <c r="A19" s="16"/>
      <c r="B19" s="16"/>
      <c r="C19" s="16"/>
      <c r="D19" s="16"/>
      <c r="E19" s="16"/>
      <c r="F19" s="16"/>
      <c r="G19" s="16"/>
      <c r="H19" s="16"/>
      <c r="I19" s="16"/>
      <c r="J19" s="16"/>
      <c r="K19" s="16"/>
      <c r="L19" s="16"/>
      <c r="M19" s="16"/>
      <c r="N19" s="16"/>
      <c r="O19" s="2"/>
      <c r="P19" s="2"/>
    </row>
    <row r="20" spans="1:27" ht="21" x14ac:dyDescent="0.15">
      <c r="A20" s="258" t="s">
        <v>36</v>
      </c>
      <c r="B20" s="258"/>
      <c r="C20" s="258"/>
      <c r="D20" s="258"/>
      <c r="E20" s="258"/>
      <c r="F20" s="258"/>
      <c r="G20" s="258"/>
      <c r="H20" s="258"/>
      <c r="I20" s="258"/>
      <c r="J20" s="258"/>
      <c r="K20" s="258"/>
      <c r="L20" s="258"/>
      <c r="M20" s="258"/>
      <c r="N20" s="258"/>
      <c r="O20" s="2"/>
      <c r="P20" s="2"/>
    </row>
    <row r="21" spans="1:27" ht="6.75" customHeight="1" x14ac:dyDescent="0.15">
      <c r="A21" s="16"/>
      <c r="B21" s="16"/>
      <c r="C21" s="16"/>
      <c r="D21" s="16"/>
      <c r="E21" s="16"/>
      <c r="F21" s="16"/>
      <c r="G21" s="16"/>
      <c r="H21" s="16"/>
      <c r="I21" s="16"/>
      <c r="J21" s="16"/>
      <c r="K21" s="16"/>
      <c r="L21" s="16"/>
      <c r="M21" s="16"/>
      <c r="N21" s="16"/>
      <c r="O21" s="2"/>
      <c r="P21" s="2"/>
    </row>
    <row r="22" spans="1:27" ht="15" customHeight="1" x14ac:dyDescent="0.15">
      <c r="A22" s="12" t="s">
        <v>1</v>
      </c>
      <c r="B22" s="12"/>
      <c r="C22" s="17"/>
      <c r="D22" s="251" t="s">
        <v>190</v>
      </c>
      <c r="E22" s="252"/>
      <c r="F22" s="252"/>
      <c r="G22" s="252"/>
      <c r="H22" s="252"/>
      <c r="I22" s="252"/>
      <c r="J22" s="252"/>
      <c r="K22" s="252"/>
      <c r="L22" s="252"/>
      <c r="M22" s="252"/>
      <c r="N22" s="252"/>
      <c r="O22" s="3"/>
      <c r="P22" s="3"/>
    </row>
    <row r="23" spans="1:27" ht="28.5" x14ac:dyDescent="0.15">
      <c r="A23" s="18"/>
      <c r="B23" s="18"/>
      <c r="C23" s="235" t="s">
        <v>154</v>
      </c>
      <c r="D23" s="235"/>
      <c r="E23" s="235"/>
      <c r="F23" s="235"/>
      <c r="G23" s="235"/>
      <c r="H23" s="235"/>
      <c r="I23" s="235"/>
      <c r="J23" s="235"/>
      <c r="K23" s="235"/>
      <c r="L23" s="235"/>
      <c r="M23" s="235"/>
      <c r="N23" s="235"/>
      <c r="O23" s="3"/>
      <c r="P23" s="5" t="s">
        <v>149</v>
      </c>
      <c r="AA23" s="30"/>
    </row>
    <row r="24" spans="1:27" ht="71.25" x14ac:dyDescent="0.15">
      <c r="A24" s="19" t="s">
        <v>0</v>
      </c>
      <c r="B24" s="19"/>
      <c r="C24" s="17"/>
      <c r="D24" s="257" t="s">
        <v>165</v>
      </c>
      <c r="E24" s="257"/>
      <c r="F24" s="257"/>
      <c r="G24" s="257"/>
      <c r="H24" s="257"/>
      <c r="I24" s="257"/>
      <c r="J24" s="257"/>
      <c r="K24" s="257"/>
      <c r="L24" s="257"/>
      <c r="M24" s="257"/>
      <c r="N24" s="257"/>
      <c r="O24" s="3"/>
      <c r="P24" s="5" t="s">
        <v>132</v>
      </c>
    </row>
    <row r="25" spans="1:27" ht="48.75" thickBot="1" x14ac:dyDescent="0.2">
      <c r="A25" s="18"/>
      <c r="B25" s="18"/>
      <c r="C25" s="234" t="s">
        <v>164</v>
      </c>
      <c r="D25" s="234"/>
      <c r="E25" s="234"/>
      <c r="F25" s="234"/>
      <c r="G25" s="234"/>
      <c r="H25" s="234"/>
      <c r="I25" s="234"/>
      <c r="J25" s="234"/>
      <c r="K25" s="234"/>
      <c r="L25" s="234"/>
      <c r="M25" s="234"/>
      <c r="N25" s="234"/>
      <c r="O25" s="3"/>
      <c r="P25" s="5" t="s">
        <v>148</v>
      </c>
    </row>
    <row r="26" spans="1:27" ht="42" thickTop="1" thickBot="1" x14ac:dyDescent="0.2">
      <c r="A26" s="248" t="s">
        <v>155</v>
      </c>
      <c r="B26" s="249"/>
      <c r="C26" s="249"/>
      <c r="D26" s="249"/>
      <c r="E26" s="249"/>
      <c r="F26" s="249"/>
      <c r="G26" s="249"/>
      <c r="H26" s="249"/>
      <c r="I26" s="249"/>
      <c r="J26" s="249"/>
      <c r="K26" s="249"/>
      <c r="L26" s="249"/>
      <c r="M26" s="249"/>
      <c r="N26" s="250"/>
      <c r="O26" s="3"/>
      <c r="P26" s="11" t="s">
        <v>67</v>
      </c>
    </row>
    <row r="27" spans="1:27" ht="15" thickTop="1" x14ac:dyDescent="0.15">
      <c r="A27" s="233" t="s">
        <v>156</v>
      </c>
      <c r="B27" s="233"/>
      <c r="C27" s="233"/>
      <c r="D27" s="233"/>
      <c r="E27" s="233"/>
      <c r="F27" s="233"/>
      <c r="G27" s="233"/>
      <c r="H27" s="233"/>
      <c r="I27" s="233"/>
      <c r="J27" s="233"/>
      <c r="K27" s="233"/>
      <c r="L27" s="233"/>
      <c r="M27" s="233"/>
      <c r="N27" s="233"/>
      <c r="O27" s="3"/>
      <c r="P27" s="31"/>
    </row>
    <row r="28" spans="1:27" ht="14.25" x14ac:dyDescent="0.15">
      <c r="A28" s="259" t="s">
        <v>71</v>
      </c>
      <c r="B28" s="259"/>
      <c r="C28" s="259"/>
      <c r="D28" s="259"/>
      <c r="E28" s="259"/>
      <c r="F28" s="3"/>
      <c r="G28" s="3"/>
      <c r="H28" s="3"/>
      <c r="I28" s="3"/>
      <c r="J28" s="3"/>
      <c r="K28" s="3"/>
      <c r="L28" s="3"/>
      <c r="M28" s="3"/>
      <c r="N28" s="3"/>
      <c r="O28" s="3"/>
      <c r="P28" s="3"/>
    </row>
    <row r="29" spans="1:27" ht="28.5" x14ac:dyDescent="0.15">
      <c r="A29" s="86"/>
      <c r="B29" s="7" t="s">
        <v>72</v>
      </c>
      <c r="C29" s="209" t="s">
        <v>181</v>
      </c>
      <c r="D29" s="209"/>
      <c r="E29" s="209"/>
      <c r="F29" s="209"/>
      <c r="G29" s="209"/>
      <c r="H29" s="209"/>
      <c r="I29" s="209"/>
      <c r="J29" s="209"/>
      <c r="K29" s="209"/>
      <c r="L29" s="209"/>
      <c r="M29" s="209"/>
      <c r="N29" s="209"/>
      <c r="O29" s="3"/>
      <c r="P29" s="5" t="s">
        <v>94</v>
      </c>
    </row>
    <row r="30" spans="1:27" ht="28.5" x14ac:dyDescent="0.15">
      <c r="A30" s="3"/>
      <c r="B30" s="7" t="s">
        <v>72</v>
      </c>
      <c r="C30" s="209" t="s">
        <v>157</v>
      </c>
      <c r="D30" s="209"/>
      <c r="E30" s="209"/>
      <c r="F30" s="209"/>
      <c r="G30" s="209"/>
      <c r="H30" s="209"/>
      <c r="I30" s="209"/>
      <c r="J30" s="209"/>
      <c r="K30" s="209"/>
      <c r="L30" s="209"/>
      <c r="M30" s="209"/>
      <c r="N30" s="209"/>
      <c r="O30" s="3"/>
      <c r="P30" s="5" t="s">
        <v>94</v>
      </c>
    </row>
    <row r="31" spans="1:27" ht="14.25" x14ac:dyDescent="0.15">
      <c r="A31" s="3"/>
      <c r="B31" s="7" t="s">
        <v>72</v>
      </c>
      <c r="C31" s="209" t="s">
        <v>184</v>
      </c>
      <c r="D31" s="209"/>
      <c r="E31" s="209"/>
      <c r="F31" s="209"/>
      <c r="G31" s="209"/>
      <c r="H31" s="209"/>
      <c r="I31" s="209"/>
      <c r="J31" s="209"/>
      <c r="K31" s="209"/>
      <c r="L31" s="209"/>
      <c r="M31" s="209"/>
      <c r="N31" s="209"/>
      <c r="O31" s="3"/>
      <c r="P31" s="5" t="s">
        <v>185</v>
      </c>
    </row>
    <row r="32" spans="1:27" ht="14.25" x14ac:dyDescent="0.15">
      <c r="A32" s="3"/>
      <c r="B32" s="7" t="s">
        <v>72</v>
      </c>
      <c r="C32" s="209" t="s">
        <v>199</v>
      </c>
      <c r="D32" s="209"/>
      <c r="E32" s="209"/>
      <c r="F32" s="209"/>
      <c r="G32" s="209"/>
      <c r="H32" s="209"/>
      <c r="I32" s="209"/>
      <c r="J32" s="209"/>
      <c r="K32" s="209"/>
      <c r="L32" s="209"/>
      <c r="M32" s="209"/>
      <c r="N32" s="209"/>
      <c r="O32" s="3"/>
      <c r="P32" s="5" t="s">
        <v>185</v>
      </c>
    </row>
    <row r="33" spans="1:27" ht="14.25" x14ac:dyDescent="0.15">
      <c r="A33" s="3"/>
      <c r="B33" s="7" t="s">
        <v>72</v>
      </c>
      <c r="C33" s="209" t="s">
        <v>198</v>
      </c>
      <c r="D33" s="209"/>
      <c r="E33" s="209"/>
      <c r="F33" s="209"/>
      <c r="G33" s="209"/>
      <c r="H33" s="209"/>
      <c r="I33" s="209"/>
      <c r="J33" s="209"/>
      <c r="K33" s="209"/>
      <c r="L33" s="209"/>
      <c r="M33" s="209"/>
      <c r="N33" s="209"/>
      <c r="O33" s="3"/>
      <c r="P33" s="5" t="s">
        <v>185</v>
      </c>
    </row>
    <row r="34" spans="1:27" ht="39" customHeight="1" x14ac:dyDescent="0.15">
      <c r="A34" s="3"/>
      <c r="B34" s="7" t="s">
        <v>72</v>
      </c>
      <c r="C34" s="209" t="s">
        <v>167</v>
      </c>
      <c r="D34" s="209"/>
      <c r="E34" s="209"/>
      <c r="F34" s="209"/>
      <c r="G34" s="209"/>
      <c r="H34" s="209"/>
      <c r="I34" s="209"/>
      <c r="J34" s="209"/>
      <c r="K34" s="209"/>
      <c r="L34" s="209"/>
      <c r="M34" s="209"/>
      <c r="N34" s="209"/>
      <c r="O34" s="3"/>
      <c r="P34" s="5" t="s">
        <v>166</v>
      </c>
    </row>
    <row r="35" spans="1:27" s="34" customFormat="1" ht="14.25" x14ac:dyDescent="0.15">
      <c r="A35" s="3" t="s">
        <v>109</v>
      </c>
      <c r="B35" s="3"/>
      <c r="C35" s="3"/>
      <c r="D35" s="3"/>
      <c r="E35" s="3"/>
      <c r="F35" s="3"/>
      <c r="G35" s="3"/>
      <c r="H35" s="3"/>
      <c r="I35" s="3"/>
      <c r="J35" s="3"/>
      <c r="K35" s="3"/>
      <c r="L35" s="3"/>
      <c r="M35" s="3"/>
      <c r="N35" s="3"/>
      <c r="P35" s="3"/>
    </row>
    <row r="36" spans="1:27" s="34" customFormat="1" ht="12" customHeight="1" x14ac:dyDescent="0.15">
      <c r="A36" s="32"/>
      <c r="B36" s="35" t="s">
        <v>38</v>
      </c>
      <c r="C36" s="204" t="s">
        <v>158</v>
      </c>
      <c r="D36" s="204"/>
      <c r="E36" s="204"/>
      <c r="F36" s="204"/>
      <c r="G36" s="204"/>
      <c r="H36" s="204"/>
      <c r="I36" s="204"/>
      <c r="J36" s="204"/>
      <c r="K36" s="204"/>
      <c r="L36" s="204"/>
      <c r="M36" s="204"/>
      <c r="N36" s="204"/>
      <c r="P36" s="33" t="s">
        <v>34</v>
      </c>
    </row>
    <row r="37" spans="1:27" s="34" customFormat="1" ht="12" customHeight="1" x14ac:dyDescent="0.15">
      <c r="A37" s="32"/>
      <c r="B37" s="35" t="s">
        <v>41</v>
      </c>
      <c r="C37" s="205" t="s">
        <v>159</v>
      </c>
      <c r="D37" s="205"/>
      <c r="E37" s="205"/>
      <c r="F37" s="205"/>
      <c r="G37" s="205"/>
      <c r="H37" s="205"/>
      <c r="I37" s="205"/>
      <c r="J37" s="205"/>
      <c r="K37" s="205"/>
      <c r="L37" s="205"/>
      <c r="M37" s="205"/>
      <c r="N37" s="205"/>
      <c r="P37" s="33" t="s">
        <v>34</v>
      </c>
      <c r="AA37" s="60"/>
    </row>
    <row r="38" spans="1:27" ht="28.5" customHeight="1" x14ac:dyDescent="0.15">
      <c r="A38" s="32"/>
      <c r="B38" s="35" t="s">
        <v>42</v>
      </c>
      <c r="C38" s="205" t="s">
        <v>160</v>
      </c>
      <c r="D38" s="205"/>
      <c r="E38" s="205"/>
      <c r="F38" s="205"/>
      <c r="G38" s="205"/>
      <c r="H38" s="205"/>
      <c r="I38" s="205"/>
      <c r="J38" s="205"/>
      <c r="K38" s="205"/>
      <c r="L38" s="205"/>
      <c r="M38" s="205"/>
      <c r="N38" s="205"/>
      <c r="P38" s="5" t="s">
        <v>35</v>
      </c>
    </row>
    <row r="39" spans="1:27" s="34" customFormat="1" ht="14.25" x14ac:dyDescent="0.15">
      <c r="A39" s="3" t="s">
        <v>110</v>
      </c>
      <c r="B39" s="3"/>
      <c r="C39" s="3"/>
      <c r="D39" s="3"/>
      <c r="E39" s="3"/>
      <c r="F39" s="3"/>
      <c r="G39" s="3"/>
      <c r="H39" s="3"/>
      <c r="I39" s="3"/>
      <c r="J39" s="3"/>
      <c r="K39" s="3"/>
      <c r="L39" s="3"/>
      <c r="M39" s="3"/>
      <c r="N39" s="3"/>
      <c r="P39" s="3"/>
    </row>
    <row r="40" spans="1:27" ht="14.25" x14ac:dyDescent="0.15">
      <c r="A40" s="3"/>
      <c r="B40" s="7" t="s">
        <v>72</v>
      </c>
      <c r="C40" s="209" t="s">
        <v>161</v>
      </c>
      <c r="D40" s="209"/>
      <c r="E40" s="209"/>
      <c r="F40" s="209"/>
      <c r="G40" s="209"/>
      <c r="H40" s="209"/>
      <c r="I40" s="209"/>
      <c r="J40" s="209"/>
      <c r="K40" s="209"/>
      <c r="L40" s="209"/>
      <c r="M40" s="209"/>
      <c r="N40" s="209"/>
      <c r="O40" s="3"/>
      <c r="P40" s="5" t="s">
        <v>182</v>
      </c>
    </row>
    <row r="41" spans="1:27" ht="37.5" x14ac:dyDescent="0.15">
      <c r="A41" s="3"/>
      <c r="B41" s="7" t="s">
        <v>72</v>
      </c>
      <c r="C41" s="209" t="s">
        <v>186</v>
      </c>
      <c r="D41" s="209"/>
      <c r="E41" s="209"/>
      <c r="F41" s="209"/>
      <c r="G41" s="209"/>
      <c r="H41" s="209"/>
      <c r="I41" s="209"/>
      <c r="J41" s="209"/>
      <c r="K41" s="209"/>
      <c r="L41" s="209"/>
      <c r="M41" s="209"/>
      <c r="N41" s="209"/>
      <c r="O41" s="3"/>
      <c r="P41" s="5" t="s">
        <v>183</v>
      </c>
    </row>
    <row r="42" spans="1:27" ht="15" thickBot="1" x14ac:dyDescent="0.2">
      <c r="A42" s="242" t="s">
        <v>129</v>
      </c>
      <c r="B42" s="242"/>
      <c r="C42" s="242"/>
      <c r="D42" s="242"/>
      <c r="E42" s="242"/>
      <c r="F42" s="20"/>
      <c r="G42" s="20"/>
      <c r="H42" s="20"/>
      <c r="I42" s="20"/>
      <c r="J42" s="20"/>
      <c r="K42" s="20"/>
      <c r="L42" s="20"/>
      <c r="M42" s="20"/>
      <c r="N42" s="20"/>
    </row>
    <row r="43" spans="1:27" ht="17.25" customHeight="1" thickTop="1" x14ac:dyDescent="0.15">
      <c r="A43" s="20"/>
      <c r="B43" s="231" t="s">
        <v>86</v>
      </c>
      <c r="C43" s="224" t="s">
        <v>18</v>
      </c>
      <c r="D43" s="225"/>
      <c r="E43" s="226"/>
      <c r="F43" s="224" t="s">
        <v>19</v>
      </c>
      <c r="G43" s="225"/>
      <c r="H43" s="226"/>
      <c r="I43" s="224" t="s">
        <v>20</v>
      </c>
      <c r="J43" s="225"/>
      <c r="K43" s="225"/>
      <c r="L43" s="225"/>
      <c r="M43" s="226"/>
      <c r="N43" s="266" t="s">
        <v>202</v>
      </c>
    </row>
    <row r="44" spans="1:27" ht="17.25" customHeight="1" x14ac:dyDescent="0.15">
      <c r="A44" s="20"/>
      <c r="B44" s="232"/>
      <c r="C44" s="38" t="s">
        <v>21</v>
      </c>
      <c r="D44" s="244" t="s">
        <v>22</v>
      </c>
      <c r="E44" s="245"/>
      <c r="F44" s="38" t="s">
        <v>21</v>
      </c>
      <c r="G44" s="244" t="s">
        <v>22</v>
      </c>
      <c r="H44" s="245"/>
      <c r="I44" s="38" t="s">
        <v>21</v>
      </c>
      <c r="J44" s="244" t="s">
        <v>22</v>
      </c>
      <c r="K44" s="244"/>
      <c r="L44" s="28" t="s">
        <v>23</v>
      </c>
      <c r="M44" s="29" t="s">
        <v>24</v>
      </c>
      <c r="N44" s="267"/>
    </row>
    <row r="45" spans="1:27" x14ac:dyDescent="0.15">
      <c r="A45" s="20"/>
      <c r="B45" s="39" t="s">
        <v>25</v>
      </c>
      <c r="C45" s="40">
        <v>15000</v>
      </c>
      <c r="D45" s="41">
        <v>1000</v>
      </c>
      <c r="E45" s="42" t="s">
        <v>87</v>
      </c>
      <c r="F45" s="40">
        <v>20000</v>
      </c>
      <c r="G45" s="41">
        <v>500</v>
      </c>
      <c r="H45" s="42" t="s">
        <v>87</v>
      </c>
      <c r="I45" s="40">
        <v>7000</v>
      </c>
      <c r="J45" s="41">
        <v>2000</v>
      </c>
      <c r="K45" s="43" t="s">
        <v>87</v>
      </c>
      <c r="L45" s="44">
        <v>5000</v>
      </c>
      <c r="M45" s="45">
        <v>2000</v>
      </c>
      <c r="N45" s="93">
        <v>0</v>
      </c>
    </row>
    <row r="46" spans="1:27" x14ac:dyDescent="0.15">
      <c r="A46" s="20"/>
      <c r="B46" s="39" t="s">
        <v>26</v>
      </c>
      <c r="C46" s="40">
        <v>15000</v>
      </c>
      <c r="D46" s="41">
        <v>1000</v>
      </c>
      <c r="E46" s="42" t="s">
        <v>87</v>
      </c>
      <c r="F46" s="40">
        <v>18000</v>
      </c>
      <c r="G46" s="41">
        <v>500</v>
      </c>
      <c r="H46" s="42" t="s">
        <v>87</v>
      </c>
      <c r="I46" s="40">
        <v>7000</v>
      </c>
      <c r="J46" s="41">
        <v>2000</v>
      </c>
      <c r="K46" s="43" t="s">
        <v>87</v>
      </c>
      <c r="L46" s="44">
        <v>5000</v>
      </c>
      <c r="M46" s="45">
        <v>2000</v>
      </c>
      <c r="N46" s="93">
        <v>0</v>
      </c>
    </row>
    <row r="47" spans="1:27" x14ac:dyDescent="0.15">
      <c r="A47" s="20"/>
      <c r="B47" s="39" t="s">
        <v>27</v>
      </c>
      <c r="C47" s="40">
        <v>15000</v>
      </c>
      <c r="D47" s="41">
        <v>1000</v>
      </c>
      <c r="E47" s="42" t="s">
        <v>87</v>
      </c>
      <c r="F47" s="40">
        <v>12000</v>
      </c>
      <c r="G47" s="41">
        <v>300</v>
      </c>
      <c r="H47" s="42" t="s">
        <v>87</v>
      </c>
      <c r="I47" s="40">
        <v>2500</v>
      </c>
      <c r="J47" s="41">
        <v>1000</v>
      </c>
      <c r="K47" s="43" t="s">
        <v>87</v>
      </c>
      <c r="L47" s="44">
        <v>5000</v>
      </c>
      <c r="M47" s="45">
        <v>2000</v>
      </c>
      <c r="N47" s="94">
        <v>8500</v>
      </c>
    </row>
    <row r="48" spans="1:27" x14ac:dyDescent="0.15">
      <c r="A48" s="20"/>
      <c r="B48" s="39" t="s">
        <v>28</v>
      </c>
      <c r="C48" s="40">
        <v>8000</v>
      </c>
      <c r="D48" s="41">
        <v>1000</v>
      </c>
      <c r="E48" s="42" t="s">
        <v>87</v>
      </c>
      <c r="F48" s="40">
        <v>3000</v>
      </c>
      <c r="G48" s="41">
        <v>200</v>
      </c>
      <c r="H48" s="42" t="s">
        <v>87</v>
      </c>
      <c r="I48" s="40">
        <v>2500</v>
      </c>
      <c r="J48" s="41">
        <v>700</v>
      </c>
      <c r="K48" s="43" t="s">
        <v>87</v>
      </c>
      <c r="L48" s="44">
        <v>5000</v>
      </c>
      <c r="M48" s="45">
        <v>2000</v>
      </c>
      <c r="N48" s="93">
        <v>2000</v>
      </c>
    </row>
    <row r="49" spans="1:16" x14ac:dyDescent="0.15">
      <c r="A49" s="20"/>
      <c r="B49" s="61" t="s">
        <v>29</v>
      </c>
      <c r="C49" s="65">
        <v>8000</v>
      </c>
      <c r="D49" s="62">
        <v>1000</v>
      </c>
      <c r="E49" s="63" t="s">
        <v>87</v>
      </c>
      <c r="F49" s="65">
        <v>3000</v>
      </c>
      <c r="G49" s="62">
        <v>200</v>
      </c>
      <c r="H49" s="63" t="s">
        <v>87</v>
      </c>
      <c r="I49" s="65">
        <v>2500</v>
      </c>
      <c r="J49" s="62">
        <v>700</v>
      </c>
      <c r="K49" s="64" t="s">
        <v>87</v>
      </c>
      <c r="L49" s="66">
        <v>5000</v>
      </c>
      <c r="M49" s="67">
        <v>2000</v>
      </c>
      <c r="N49" s="95">
        <v>0</v>
      </c>
    </row>
    <row r="50" spans="1:16" x14ac:dyDescent="0.15">
      <c r="A50" s="20"/>
      <c r="B50" s="39" t="s">
        <v>138</v>
      </c>
      <c r="C50" s="40">
        <v>15000</v>
      </c>
      <c r="D50" s="41">
        <v>1000</v>
      </c>
      <c r="E50" s="42" t="s">
        <v>87</v>
      </c>
      <c r="F50" s="40">
        <v>5000</v>
      </c>
      <c r="G50" s="41">
        <v>500</v>
      </c>
      <c r="H50" s="42" t="s">
        <v>87</v>
      </c>
      <c r="I50" s="40">
        <v>7000</v>
      </c>
      <c r="J50" s="41">
        <v>2000</v>
      </c>
      <c r="K50" s="43" t="s">
        <v>87</v>
      </c>
      <c r="L50" s="44">
        <v>5000</v>
      </c>
      <c r="M50" s="45">
        <v>2000</v>
      </c>
      <c r="N50" s="93">
        <v>0</v>
      </c>
    </row>
    <row r="51" spans="1:16" x14ac:dyDescent="0.15">
      <c r="A51" s="20"/>
      <c r="B51" s="39" t="s">
        <v>30</v>
      </c>
      <c r="C51" s="40">
        <v>15000</v>
      </c>
      <c r="D51" s="41">
        <v>1000</v>
      </c>
      <c r="E51" s="42" t="s">
        <v>87</v>
      </c>
      <c r="F51" s="40">
        <v>5000</v>
      </c>
      <c r="G51" s="41">
        <v>500</v>
      </c>
      <c r="H51" s="42" t="s">
        <v>87</v>
      </c>
      <c r="I51" s="40">
        <v>7000</v>
      </c>
      <c r="J51" s="41">
        <v>2000</v>
      </c>
      <c r="K51" s="43" t="s">
        <v>87</v>
      </c>
      <c r="L51" s="44">
        <v>5000</v>
      </c>
      <c r="M51" s="45">
        <v>2000</v>
      </c>
      <c r="N51" s="93">
        <v>0</v>
      </c>
    </row>
    <row r="52" spans="1:16" x14ac:dyDescent="0.15">
      <c r="A52" s="20"/>
      <c r="B52" s="39" t="s">
        <v>31</v>
      </c>
      <c r="C52" s="40">
        <v>15000</v>
      </c>
      <c r="D52" s="41">
        <v>1000</v>
      </c>
      <c r="E52" s="42" t="s">
        <v>87</v>
      </c>
      <c r="F52" s="40">
        <v>5000</v>
      </c>
      <c r="G52" s="41">
        <v>300</v>
      </c>
      <c r="H52" s="42" t="s">
        <v>87</v>
      </c>
      <c r="I52" s="40">
        <v>2500</v>
      </c>
      <c r="J52" s="41">
        <v>1000</v>
      </c>
      <c r="K52" s="43" t="s">
        <v>87</v>
      </c>
      <c r="L52" s="44">
        <v>5000</v>
      </c>
      <c r="M52" s="45">
        <v>2000</v>
      </c>
      <c r="N52" s="94">
        <v>8500</v>
      </c>
    </row>
    <row r="53" spans="1:16" x14ac:dyDescent="0.15">
      <c r="A53" s="20"/>
      <c r="B53" s="39" t="s">
        <v>88</v>
      </c>
      <c r="C53" s="40">
        <v>8000</v>
      </c>
      <c r="D53" s="41">
        <v>1000</v>
      </c>
      <c r="E53" s="42" t="s">
        <v>87</v>
      </c>
      <c r="F53" s="40">
        <v>3000</v>
      </c>
      <c r="G53" s="41">
        <v>200</v>
      </c>
      <c r="H53" s="42" t="s">
        <v>87</v>
      </c>
      <c r="I53" s="40">
        <v>2500</v>
      </c>
      <c r="J53" s="41">
        <v>700</v>
      </c>
      <c r="K53" s="43" t="s">
        <v>87</v>
      </c>
      <c r="L53" s="44">
        <v>5000</v>
      </c>
      <c r="M53" s="45">
        <v>2000</v>
      </c>
      <c r="N53" s="93">
        <v>2000</v>
      </c>
    </row>
    <row r="54" spans="1:16" ht="14.25" thickBot="1" x14ac:dyDescent="0.2">
      <c r="A54" s="20"/>
      <c r="B54" s="46" t="s">
        <v>33</v>
      </c>
      <c r="C54" s="47">
        <v>15000</v>
      </c>
      <c r="D54" s="48">
        <v>1000</v>
      </c>
      <c r="E54" s="49" t="s">
        <v>89</v>
      </c>
      <c r="F54" s="47">
        <v>20000</v>
      </c>
      <c r="G54" s="48">
        <v>500</v>
      </c>
      <c r="H54" s="49" t="s">
        <v>89</v>
      </c>
      <c r="I54" s="47">
        <v>7000</v>
      </c>
      <c r="J54" s="48">
        <v>1500</v>
      </c>
      <c r="K54" s="50" t="s">
        <v>89</v>
      </c>
      <c r="L54" s="51">
        <v>5000</v>
      </c>
      <c r="M54" s="52">
        <v>2000</v>
      </c>
      <c r="N54" s="96">
        <v>0</v>
      </c>
    </row>
    <row r="55" spans="1:16" ht="61.5" thickTop="1" x14ac:dyDescent="0.15">
      <c r="A55" s="18"/>
      <c r="B55" s="268" t="s">
        <v>187</v>
      </c>
      <c r="C55" s="268"/>
      <c r="D55" s="268"/>
      <c r="E55" s="268"/>
      <c r="F55" s="268"/>
      <c r="G55" s="268"/>
      <c r="H55" s="268"/>
      <c r="I55" s="268"/>
      <c r="J55" s="268"/>
      <c r="K55" s="268"/>
      <c r="L55" s="268"/>
      <c r="M55" s="268"/>
      <c r="N55" s="268"/>
      <c r="P55" s="68" t="s">
        <v>179</v>
      </c>
    </row>
    <row r="56" spans="1:16" ht="15" thickBot="1" x14ac:dyDescent="0.2">
      <c r="A56" s="242" t="s">
        <v>139</v>
      </c>
      <c r="B56" s="242"/>
      <c r="C56" s="242"/>
      <c r="D56" s="242"/>
      <c r="E56" s="242"/>
      <c r="F56" s="20"/>
      <c r="G56" s="20"/>
      <c r="H56" s="20"/>
      <c r="I56" s="20"/>
      <c r="J56" s="20"/>
      <c r="K56" s="20"/>
      <c r="L56" s="20"/>
      <c r="M56" s="20"/>
      <c r="N56" s="20"/>
    </row>
    <row r="57" spans="1:16" ht="18" customHeight="1" thickTop="1" x14ac:dyDescent="0.15">
      <c r="A57" s="20"/>
      <c r="B57" s="231" t="s">
        <v>146</v>
      </c>
      <c r="C57" s="224" t="s">
        <v>20</v>
      </c>
      <c r="D57" s="225"/>
      <c r="E57" s="225"/>
      <c r="F57" s="225"/>
      <c r="G57" s="247"/>
      <c r="H57" s="253" t="s">
        <v>180</v>
      </c>
      <c r="I57" s="254"/>
      <c r="J57" s="254"/>
      <c r="K57" s="254"/>
      <c r="L57" s="254"/>
      <c r="M57" s="254"/>
      <c r="N57" s="254"/>
    </row>
    <row r="58" spans="1:16" ht="18" customHeight="1" x14ac:dyDescent="0.15">
      <c r="A58" s="20"/>
      <c r="B58" s="232"/>
      <c r="C58" s="38" t="s">
        <v>21</v>
      </c>
      <c r="D58" s="244" t="s">
        <v>22</v>
      </c>
      <c r="E58" s="244"/>
      <c r="F58" s="28" t="s">
        <v>23</v>
      </c>
      <c r="G58" s="83" t="s">
        <v>24</v>
      </c>
      <c r="H58" s="253"/>
      <c r="I58" s="254"/>
      <c r="J58" s="254"/>
      <c r="K58" s="254"/>
      <c r="L58" s="254"/>
      <c r="M58" s="254"/>
      <c r="N58" s="254"/>
    </row>
    <row r="59" spans="1:16" x14ac:dyDescent="0.15">
      <c r="A59" s="20"/>
      <c r="B59" s="39" t="s">
        <v>141</v>
      </c>
      <c r="C59" s="40">
        <v>3000</v>
      </c>
      <c r="D59" s="41">
        <v>1000</v>
      </c>
      <c r="E59" s="43" t="s">
        <v>142</v>
      </c>
      <c r="F59" s="44">
        <v>5000</v>
      </c>
      <c r="G59" s="84" t="s">
        <v>140</v>
      </c>
      <c r="H59" s="253"/>
      <c r="I59" s="254"/>
      <c r="J59" s="254"/>
      <c r="K59" s="254"/>
      <c r="L59" s="254"/>
      <c r="M59" s="254"/>
      <c r="N59" s="254"/>
    </row>
    <row r="60" spans="1:16" x14ac:dyDescent="0.15">
      <c r="A60" s="20"/>
      <c r="B60" s="39" t="s">
        <v>143</v>
      </c>
      <c r="C60" s="40">
        <v>2000</v>
      </c>
      <c r="D60" s="41">
        <v>700</v>
      </c>
      <c r="E60" s="43" t="s">
        <v>142</v>
      </c>
      <c r="F60" s="44">
        <v>5000</v>
      </c>
      <c r="G60" s="84" t="s">
        <v>140</v>
      </c>
      <c r="H60" s="253"/>
      <c r="I60" s="254"/>
      <c r="J60" s="254"/>
      <c r="K60" s="254"/>
      <c r="L60" s="254"/>
      <c r="M60" s="254"/>
      <c r="N60" s="254"/>
    </row>
    <row r="61" spans="1:16" x14ac:dyDescent="0.15">
      <c r="A61" s="20"/>
      <c r="B61" s="39" t="s">
        <v>144</v>
      </c>
      <c r="C61" s="40">
        <v>2000</v>
      </c>
      <c r="D61" s="41">
        <v>500</v>
      </c>
      <c r="E61" s="43" t="s">
        <v>142</v>
      </c>
      <c r="F61" s="44">
        <v>5000</v>
      </c>
      <c r="G61" s="84" t="s">
        <v>140</v>
      </c>
      <c r="H61" s="253"/>
      <c r="I61" s="254"/>
      <c r="J61" s="254"/>
      <c r="K61" s="254"/>
      <c r="L61" s="254"/>
      <c r="M61" s="254"/>
      <c r="N61" s="254"/>
    </row>
    <row r="62" spans="1:16" ht="14.25" thickBot="1" x14ac:dyDescent="0.2">
      <c r="A62" s="20"/>
      <c r="B62" s="46" t="s">
        <v>145</v>
      </c>
      <c r="C62" s="47">
        <v>2000</v>
      </c>
      <c r="D62" s="48">
        <v>500</v>
      </c>
      <c r="E62" s="50" t="s">
        <v>142</v>
      </c>
      <c r="F62" s="51">
        <v>5000</v>
      </c>
      <c r="G62" s="85" t="s">
        <v>140</v>
      </c>
      <c r="H62" s="253"/>
      <c r="I62" s="254"/>
      <c r="J62" s="254"/>
      <c r="K62" s="254"/>
      <c r="L62" s="254"/>
      <c r="M62" s="254"/>
      <c r="N62" s="254"/>
    </row>
    <row r="63" spans="1:16" ht="9" customHeight="1" thickTop="1" x14ac:dyDescent="0.15">
      <c r="A63" s="20"/>
      <c r="B63" s="80"/>
      <c r="C63" s="81"/>
      <c r="D63" s="82"/>
      <c r="E63" s="82"/>
      <c r="F63" s="81"/>
      <c r="G63" s="82"/>
      <c r="H63" s="82"/>
      <c r="I63" s="81"/>
      <c r="J63" s="82"/>
      <c r="K63" s="82"/>
      <c r="L63" s="81"/>
      <c r="M63" s="81"/>
      <c r="N63" s="82"/>
    </row>
    <row r="64" spans="1:16" s="34" customFormat="1" ht="14.25" customHeight="1" x14ac:dyDescent="0.15">
      <c r="A64" s="24" t="s">
        <v>196</v>
      </c>
      <c r="B64" s="15"/>
      <c r="C64" s="21"/>
      <c r="D64" s="256" t="s">
        <v>208</v>
      </c>
      <c r="E64" s="256"/>
      <c r="F64" s="256"/>
      <c r="G64" s="256"/>
      <c r="H64" s="256"/>
      <c r="I64" s="256"/>
      <c r="J64" s="256"/>
      <c r="K64" s="256"/>
      <c r="L64" s="256"/>
      <c r="M64" s="256"/>
      <c r="N64" s="256"/>
      <c r="P64" s="10"/>
    </row>
    <row r="65" spans="1:20" ht="13.5" customHeight="1" x14ac:dyDescent="0.15">
      <c r="A65" s="37"/>
      <c r="B65" s="36" t="s">
        <v>38</v>
      </c>
      <c r="C65" s="202" t="s">
        <v>200</v>
      </c>
      <c r="D65" s="202"/>
      <c r="E65" s="219" t="s">
        <v>211</v>
      </c>
      <c r="F65" s="219"/>
      <c r="G65" s="219"/>
      <c r="H65" s="219"/>
      <c r="I65" s="219"/>
      <c r="J65" s="219"/>
      <c r="K65" s="219"/>
      <c r="L65" s="219"/>
      <c r="M65" s="219"/>
      <c r="N65" s="219"/>
      <c r="P65" s="34"/>
    </row>
    <row r="66" spans="1:20" x14ac:dyDescent="0.15">
      <c r="A66" s="37"/>
      <c r="B66" s="36"/>
      <c r="C66" s="92"/>
      <c r="D66" s="25"/>
      <c r="E66" s="219" t="s">
        <v>201</v>
      </c>
      <c r="F66" s="219"/>
      <c r="G66" s="219"/>
      <c r="H66" s="219"/>
      <c r="I66" s="219"/>
      <c r="J66" s="219"/>
      <c r="K66" s="219"/>
      <c r="L66" s="219"/>
      <c r="M66" s="219"/>
      <c r="N66" s="219"/>
      <c r="P66" s="34"/>
    </row>
    <row r="67" spans="1:20" x14ac:dyDescent="0.15">
      <c r="A67" s="37"/>
      <c r="B67" s="36"/>
      <c r="C67" s="203" t="s">
        <v>203</v>
      </c>
      <c r="D67" s="201"/>
      <c r="E67" s="201"/>
      <c r="F67" s="201"/>
      <c r="G67" s="201"/>
      <c r="H67" s="201"/>
      <c r="I67" s="201"/>
      <c r="J67" s="201"/>
      <c r="K67" s="201"/>
      <c r="L67" s="201"/>
      <c r="M67" s="201"/>
      <c r="N67" s="201"/>
      <c r="P67" s="34"/>
    </row>
    <row r="68" spans="1:20" ht="14.25" customHeight="1" x14ac:dyDescent="0.15">
      <c r="A68" s="18"/>
      <c r="B68" s="15"/>
      <c r="C68" s="23"/>
      <c r="D68" s="201" t="s">
        <v>197</v>
      </c>
      <c r="E68" s="201"/>
      <c r="F68" s="201"/>
      <c r="G68" s="201"/>
      <c r="H68" s="201"/>
      <c r="I68" s="201"/>
      <c r="J68" s="201"/>
      <c r="K68" s="201"/>
      <c r="L68" s="201"/>
      <c r="M68" s="201"/>
      <c r="N68" s="201"/>
      <c r="P68" s="53" t="s">
        <v>35</v>
      </c>
    </row>
    <row r="69" spans="1:20" ht="15" customHeight="1" x14ac:dyDescent="0.15">
      <c r="A69" s="228"/>
      <c r="B69" s="228"/>
      <c r="C69" s="228"/>
      <c r="D69" s="229" t="s">
        <v>50</v>
      </c>
      <c r="E69" s="229"/>
      <c r="F69" s="229"/>
      <c r="G69" s="229"/>
      <c r="H69" s="229"/>
      <c r="I69" s="54" t="s">
        <v>48</v>
      </c>
      <c r="J69" s="230">
        <f>D45+G45+J45</f>
        <v>3500</v>
      </c>
      <c r="K69" s="230"/>
      <c r="L69" s="55" t="s">
        <v>39</v>
      </c>
      <c r="P69" s="10"/>
    </row>
    <row r="70" spans="1:20" ht="15" customHeight="1" x14ac:dyDescent="0.15">
      <c r="A70" s="37"/>
      <c r="B70" s="36"/>
      <c r="C70" s="25"/>
      <c r="D70" s="208" t="s">
        <v>82</v>
      </c>
      <c r="E70" s="208"/>
      <c r="F70" s="208"/>
      <c r="G70" s="208"/>
      <c r="H70" s="208"/>
      <c r="I70" s="56" t="s">
        <v>48</v>
      </c>
      <c r="J70" s="207">
        <f t="shared" ref="J70:J77" si="0">D47+G47+J47</f>
        <v>2300</v>
      </c>
      <c r="K70" s="207"/>
      <c r="L70" s="57" t="s">
        <v>39</v>
      </c>
      <c r="P70" s="10"/>
    </row>
    <row r="71" spans="1:20" ht="15" customHeight="1" x14ac:dyDescent="0.15">
      <c r="A71" s="37"/>
      <c r="B71" s="36"/>
      <c r="C71" s="25"/>
      <c r="D71" s="208" t="s">
        <v>135</v>
      </c>
      <c r="E71" s="208"/>
      <c r="F71" s="208"/>
      <c r="G71" s="208"/>
      <c r="H71" s="208"/>
      <c r="I71" s="56" t="s">
        <v>48</v>
      </c>
      <c r="J71" s="207">
        <f t="shared" si="0"/>
        <v>1900</v>
      </c>
      <c r="K71" s="207"/>
      <c r="L71" s="57" t="s">
        <v>39</v>
      </c>
      <c r="P71" s="10"/>
    </row>
    <row r="72" spans="1:20" ht="15" customHeight="1" x14ac:dyDescent="0.15">
      <c r="A72" s="37"/>
      <c r="B72" s="36"/>
      <c r="C72" s="25"/>
      <c r="D72" s="208" t="s">
        <v>83</v>
      </c>
      <c r="E72" s="208"/>
      <c r="F72" s="208"/>
      <c r="G72" s="208"/>
      <c r="H72" s="208"/>
      <c r="I72" s="56" t="s">
        <v>48</v>
      </c>
      <c r="J72" s="207">
        <f t="shared" si="0"/>
        <v>1900</v>
      </c>
      <c r="K72" s="207"/>
      <c r="L72" s="57" t="s">
        <v>39</v>
      </c>
      <c r="P72" s="10"/>
    </row>
    <row r="73" spans="1:20" ht="15" customHeight="1" x14ac:dyDescent="0.15">
      <c r="A73" s="37"/>
      <c r="B73" s="36"/>
      <c r="C73" s="25"/>
      <c r="D73" s="208" t="s">
        <v>136</v>
      </c>
      <c r="E73" s="208"/>
      <c r="F73" s="208"/>
      <c r="G73" s="208"/>
      <c r="H73" s="208"/>
      <c r="I73" s="56" t="s">
        <v>48</v>
      </c>
      <c r="J73" s="207">
        <f t="shared" si="0"/>
        <v>3500</v>
      </c>
      <c r="K73" s="207"/>
      <c r="L73" s="57" t="s">
        <v>39</v>
      </c>
      <c r="P73" s="10"/>
    </row>
    <row r="74" spans="1:20" ht="15" customHeight="1" x14ac:dyDescent="0.15">
      <c r="A74" s="37"/>
      <c r="B74" s="36"/>
      <c r="C74" s="25"/>
      <c r="D74" s="208" t="s">
        <v>84</v>
      </c>
      <c r="E74" s="208"/>
      <c r="F74" s="208"/>
      <c r="G74" s="208"/>
      <c r="H74" s="208"/>
      <c r="I74" s="56" t="s">
        <v>48</v>
      </c>
      <c r="J74" s="207">
        <f t="shared" si="0"/>
        <v>3500</v>
      </c>
      <c r="K74" s="207"/>
      <c r="L74" s="57" t="s">
        <v>39</v>
      </c>
      <c r="P74" s="10"/>
    </row>
    <row r="75" spans="1:20" ht="15" customHeight="1" x14ac:dyDescent="0.15">
      <c r="A75" s="37"/>
      <c r="B75" s="36"/>
      <c r="C75" s="25"/>
      <c r="D75" s="208" t="s">
        <v>96</v>
      </c>
      <c r="E75" s="208"/>
      <c r="F75" s="208"/>
      <c r="G75" s="208"/>
      <c r="H75" s="208"/>
      <c r="I75" s="56" t="s">
        <v>48</v>
      </c>
      <c r="J75" s="207">
        <f t="shared" si="0"/>
        <v>2300</v>
      </c>
      <c r="K75" s="207"/>
      <c r="L75" s="57" t="s">
        <v>39</v>
      </c>
      <c r="P75" s="10"/>
    </row>
    <row r="76" spans="1:20" ht="15" customHeight="1" x14ac:dyDescent="0.15">
      <c r="A76" s="37"/>
      <c r="B76" s="36"/>
      <c r="C76" s="25"/>
      <c r="D76" s="208" t="s">
        <v>85</v>
      </c>
      <c r="E76" s="208"/>
      <c r="F76" s="208"/>
      <c r="G76" s="208"/>
      <c r="H76" s="208"/>
      <c r="I76" s="56" t="s">
        <v>48</v>
      </c>
      <c r="J76" s="207">
        <f t="shared" si="0"/>
        <v>1900</v>
      </c>
      <c r="K76" s="207"/>
      <c r="L76" s="57" t="s">
        <v>39</v>
      </c>
      <c r="P76" s="10"/>
    </row>
    <row r="77" spans="1:20" s="34" customFormat="1" ht="15" customHeight="1" x14ac:dyDescent="0.15">
      <c r="A77" s="37"/>
      <c r="B77" s="36"/>
      <c r="C77" s="25"/>
      <c r="D77" s="208" t="s">
        <v>131</v>
      </c>
      <c r="E77" s="208"/>
      <c r="F77" s="208"/>
      <c r="G77" s="208"/>
      <c r="H77" s="208"/>
      <c r="I77" s="56" t="s">
        <v>48</v>
      </c>
      <c r="J77" s="207">
        <f t="shared" si="0"/>
        <v>3000</v>
      </c>
      <c r="K77" s="207"/>
      <c r="L77" s="57" t="s">
        <v>39</v>
      </c>
      <c r="M77"/>
      <c r="N77"/>
      <c r="P77" s="10"/>
    </row>
    <row r="78" spans="1:20" ht="14.25" customHeight="1" x14ac:dyDescent="0.15">
      <c r="A78" s="37"/>
      <c r="B78" s="36" t="s">
        <v>41</v>
      </c>
      <c r="C78" s="203" t="s">
        <v>134</v>
      </c>
      <c r="D78" s="203"/>
      <c r="E78" s="203" t="s">
        <v>212</v>
      </c>
      <c r="F78" s="203"/>
      <c r="G78" s="203"/>
      <c r="H78" s="203"/>
      <c r="I78" s="203"/>
      <c r="J78" s="203"/>
      <c r="K78" s="203"/>
      <c r="L78" s="203"/>
      <c r="M78" s="203"/>
      <c r="N78" s="203"/>
      <c r="P78" s="34"/>
    </row>
    <row r="79" spans="1:20" ht="14.25" x14ac:dyDescent="0.15">
      <c r="A79" s="18"/>
      <c r="B79" s="15"/>
      <c r="C79" s="23"/>
      <c r="D79" s="201" t="s">
        <v>206</v>
      </c>
      <c r="E79" s="201"/>
      <c r="F79" s="201"/>
      <c r="G79" s="201"/>
      <c r="H79" s="201"/>
      <c r="I79" s="201"/>
      <c r="J79" s="201"/>
      <c r="K79" s="201"/>
      <c r="L79" s="201"/>
      <c r="M79" s="201"/>
      <c r="N79" s="201"/>
      <c r="P79" s="5" t="s">
        <v>34</v>
      </c>
    </row>
    <row r="80" spans="1:20" ht="27" x14ac:dyDescent="0.15">
      <c r="A80" s="18"/>
      <c r="B80" s="15"/>
      <c r="C80" s="206" t="s">
        <v>204</v>
      </c>
      <c r="D80" s="206"/>
      <c r="E80" s="206"/>
      <c r="F80" s="206"/>
      <c r="G80" s="206"/>
      <c r="H80" s="206"/>
      <c r="I80" s="206"/>
      <c r="J80" s="206"/>
      <c r="K80" s="206"/>
      <c r="L80" s="206"/>
      <c r="M80" s="206"/>
      <c r="N80" s="206"/>
      <c r="P80" s="53" t="s">
        <v>70</v>
      </c>
      <c r="T80" s="30"/>
    </row>
    <row r="81" spans="1:20" ht="14.25" x14ac:dyDescent="0.15">
      <c r="A81" s="18"/>
      <c r="B81" s="36" t="s">
        <v>42</v>
      </c>
      <c r="C81" s="203" t="s">
        <v>46</v>
      </c>
      <c r="D81" s="203"/>
      <c r="E81" s="203"/>
      <c r="F81" s="203"/>
      <c r="G81" s="203"/>
      <c r="H81" s="201" t="s">
        <v>47</v>
      </c>
      <c r="I81" s="201"/>
      <c r="J81" s="201"/>
      <c r="K81" s="201"/>
      <c r="L81" s="210">
        <v>10800</v>
      </c>
      <c r="M81" s="210"/>
      <c r="N81" s="22" t="s">
        <v>39</v>
      </c>
    </row>
    <row r="82" spans="1:20" ht="14.25" x14ac:dyDescent="0.15">
      <c r="A82" s="18"/>
      <c r="B82" s="15"/>
      <c r="C82" s="23"/>
      <c r="D82" s="201" t="s">
        <v>205</v>
      </c>
      <c r="E82" s="201"/>
      <c r="F82" s="201"/>
      <c r="G82" s="201"/>
      <c r="H82" s="201"/>
      <c r="I82" s="201"/>
      <c r="J82" s="201"/>
      <c r="K82" s="201"/>
      <c r="L82" s="201"/>
      <c r="M82" s="201"/>
      <c r="N82" s="201"/>
      <c r="P82" s="5" t="s">
        <v>34</v>
      </c>
    </row>
    <row r="83" spans="1:20" ht="18" x14ac:dyDescent="0.15">
      <c r="A83" s="18"/>
      <c r="B83" s="15"/>
      <c r="C83" s="206" t="s">
        <v>192</v>
      </c>
      <c r="D83" s="206"/>
      <c r="E83" s="206"/>
      <c r="F83" s="206"/>
      <c r="G83" s="206"/>
      <c r="H83" s="206"/>
      <c r="I83" s="206"/>
      <c r="J83" s="206"/>
      <c r="K83" s="206"/>
      <c r="L83" s="206"/>
      <c r="M83" s="206"/>
      <c r="N83" s="206"/>
      <c r="P83" s="53" t="s">
        <v>35</v>
      </c>
      <c r="T83" s="30"/>
    </row>
    <row r="84" spans="1:20" ht="14.25" customHeight="1" x14ac:dyDescent="0.15">
      <c r="A84" s="18"/>
      <c r="B84" s="36" t="s">
        <v>128</v>
      </c>
      <c r="C84" s="221" t="s">
        <v>207</v>
      </c>
      <c r="D84" s="221"/>
      <c r="E84" s="221"/>
      <c r="F84" s="221"/>
      <c r="G84" s="221"/>
      <c r="H84" s="222" t="s">
        <v>213</v>
      </c>
      <c r="I84" s="222"/>
      <c r="J84" s="222"/>
      <c r="K84" s="222"/>
      <c r="L84" s="222"/>
      <c r="M84" s="222"/>
      <c r="N84" s="222"/>
    </row>
    <row r="85" spans="1:20" ht="14.25" x14ac:dyDescent="0.15">
      <c r="A85" s="227" t="s">
        <v>9</v>
      </c>
      <c r="B85" s="227"/>
      <c r="C85" s="227"/>
      <c r="D85" s="227"/>
      <c r="E85" s="227"/>
      <c r="F85" s="227"/>
      <c r="G85" s="227"/>
      <c r="H85" s="227"/>
      <c r="I85" s="227"/>
      <c r="J85" s="227"/>
      <c r="K85" s="227"/>
      <c r="L85" s="227"/>
      <c r="M85" s="227"/>
      <c r="N85" s="227"/>
    </row>
    <row r="86" spans="1:20" ht="21" x14ac:dyDescent="0.15">
      <c r="A86" s="223" t="s">
        <v>117</v>
      </c>
      <c r="B86" s="223"/>
      <c r="C86" s="223"/>
      <c r="D86" s="223"/>
      <c r="E86" s="223"/>
      <c r="F86" s="223"/>
      <c r="G86" s="223"/>
      <c r="H86" s="223"/>
      <c r="I86" s="223"/>
      <c r="J86" s="223"/>
      <c r="K86" s="223"/>
      <c r="L86" s="223"/>
      <c r="M86" s="223"/>
      <c r="N86" s="223"/>
    </row>
    <row r="87" spans="1:20" ht="21" x14ac:dyDescent="0.15">
      <c r="A87" s="89"/>
      <c r="B87" s="89"/>
      <c r="C87" s="89"/>
      <c r="D87" s="89"/>
      <c r="E87" s="89"/>
      <c r="F87" s="89"/>
      <c r="G87" s="89"/>
      <c r="H87" s="89"/>
      <c r="I87" s="89"/>
      <c r="J87" s="89"/>
      <c r="K87" s="89"/>
      <c r="L87" s="89"/>
      <c r="M87" s="89"/>
      <c r="N87" s="89"/>
    </row>
    <row r="89" spans="1:20" ht="14.25" x14ac:dyDescent="0.15">
      <c r="B89" s="217" t="s">
        <v>2</v>
      </c>
      <c r="C89" s="217"/>
      <c r="D89" s="217"/>
      <c r="E89" s="7" t="s">
        <v>4</v>
      </c>
      <c r="F89" s="211" t="s">
        <v>122</v>
      </c>
      <c r="G89" s="211"/>
      <c r="H89" s="211"/>
      <c r="I89" s="211"/>
      <c r="J89" s="211"/>
      <c r="K89" s="211"/>
      <c r="L89" s="211"/>
      <c r="M89" s="211"/>
      <c r="N89" s="211"/>
      <c r="O89" t="s">
        <v>122</v>
      </c>
    </row>
    <row r="90" spans="1:20" ht="14.25" x14ac:dyDescent="0.15">
      <c r="B90" s="74"/>
      <c r="C90" s="74"/>
      <c r="D90" s="74"/>
      <c r="E90" s="6"/>
      <c r="F90" s="211" t="s">
        <v>188</v>
      </c>
      <c r="G90" s="220"/>
      <c r="H90" s="220"/>
      <c r="I90" s="220"/>
      <c r="J90" s="220"/>
      <c r="K90" s="220"/>
      <c r="L90" s="220"/>
      <c r="M90" s="220"/>
      <c r="N90" s="220"/>
      <c r="O90" t="s">
        <v>102</v>
      </c>
    </row>
    <row r="91" spans="1:20" ht="14.25" x14ac:dyDescent="0.15">
      <c r="B91" s="74"/>
      <c r="C91" s="74"/>
      <c r="D91" s="74"/>
      <c r="E91" s="6"/>
      <c r="F91" s="211" t="s">
        <v>123</v>
      </c>
      <c r="G91" s="211"/>
      <c r="H91" s="211"/>
      <c r="I91" s="211"/>
      <c r="J91" s="211"/>
      <c r="K91" s="211"/>
      <c r="L91" s="211"/>
      <c r="M91" s="211"/>
      <c r="N91" s="211"/>
    </row>
    <row r="92" spans="1:20" ht="15.75" customHeight="1" x14ac:dyDescent="0.15">
      <c r="B92" s="74"/>
      <c r="C92" s="74"/>
      <c r="D92" s="74"/>
      <c r="E92" s="6"/>
      <c r="F92" s="212" t="s">
        <v>125</v>
      </c>
      <c r="G92" s="212"/>
      <c r="H92" s="212"/>
      <c r="I92" s="212"/>
      <c r="J92" s="212"/>
      <c r="K92" s="212"/>
      <c r="L92" s="212"/>
      <c r="M92" s="212"/>
      <c r="N92" s="212"/>
    </row>
    <row r="93" spans="1:20" ht="14.25" x14ac:dyDescent="0.15">
      <c r="B93" s="74"/>
      <c r="C93" s="74"/>
      <c r="D93" s="74"/>
      <c r="E93" s="6"/>
      <c r="F93" s="90"/>
      <c r="G93" s="90"/>
      <c r="H93" s="90"/>
      <c r="I93" s="90"/>
      <c r="J93" s="90"/>
      <c r="K93" s="90"/>
      <c r="L93" s="90"/>
      <c r="M93" s="90"/>
      <c r="N93" s="90"/>
    </row>
    <row r="94" spans="1:20" ht="14.25" x14ac:dyDescent="0.15">
      <c r="B94" s="74"/>
      <c r="C94" s="74"/>
      <c r="D94" s="74"/>
      <c r="E94" s="7" t="s">
        <v>5</v>
      </c>
      <c r="F94" s="211" t="s">
        <v>90</v>
      </c>
      <c r="G94" s="211"/>
      <c r="H94" s="211"/>
      <c r="I94" s="211"/>
      <c r="J94" s="211"/>
      <c r="K94" s="211"/>
      <c r="L94" s="211"/>
      <c r="M94" s="211"/>
      <c r="N94" s="211"/>
      <c r="O94" t="s">
        <v>54</v>
      </c>
    </row>
    <row r="95" spans="1:20" ht="14.25" x14ac:dyDescent="0.15">
      <c r="B95" s="74"/>
      <c r="C95" s="74"/>
      <c r="D95" s="74"/>
      <c r="E95" s="6"/>
      <c r="F95" s="211" t="s">
        <v>124</v>
      </c>
      <c r="G95" s="211"/>
      <c r="H95" s="211"/>
      <c r="I95" s="211"/>
      <c r="J95" s="211"/>
      <c r="K95" s="211"/>
      <c r="L95" s="211"/>
      <c r="M95" s="211"/>
      <c r="N95" s="211"/>
      <c r="O95" t="s">
        <v>126</v>
      </c>
    </row>
    <row r="96" spans="1:20" ht="14.25" x14ac:dyDescent="0.15">
      <c r="B96" s="74"/>
      <c r="C96" s="74"/>
      <c r="D96" s="74"/>
      <c r="E96" s="6"/>
      <c r="F96" s="88"/>
      <c r="G96" s="88"/>
      <c r="H96" s="88"/>
      <c r="I96" s="88"/>
      <c r="J96" s="88"/>
      <c r="K96" s="88"/>
      <c r="L96" s="88"/>
      <c r="M96" s="88"/>
      <c r="N96" s="88"/>
    </row>
    <row r="97" spans="1:15" ht="6.75" customHeight="1" thickBot="1" x14ac:dyDescent="0.2">
      <c r="B97" s="69"/>
      <c r="C97" s="69"/>
      <c r="D97" s="69"/>
      <c r="E97" s="70"/>
      <c r="F97" s="71"/>
      <c r="G97" s="71"/>
      <c r="H97" s="71"/>
      <c r="I97" s="71"/>
      <c r="J97" s="71"/>
      <c r="K97" s="71"/>
      <c r="L97" s="71"/>
      <c r="M97" s="71"/>
      <c r="N97" s="71"/>
    </row>
    <row r="98" spans="1:15" ht="6.75" customHeight="1" x14ac:dyDescent="0.15">
      <c r="A98" s="8"/>
      <c r="B98" s="72"/>
      <c r="C98" s="73"/>
      <c r="D98" s="73"/>
      <c r="E98" s="73"/>
      <c r="F98" s="73"/>
      <c r="G98" s="73"/>
      <c r="H98" s="73"/>
      <c r="I98" s="73"/>
      <c r="J98" s="73"/>
      <c r="K98" s="73"/>
      <c r="L98" s="73"/>
      <c r="M98" s="72"/>
      <c r="N98" s="72"/>
    </row>
    <row r="99" spans="1:15" x14ac:dyDescent="0.15">
      <c r="A99" s="8"/>
      <c r="B99" s="72"/>
      <c r="C99" s="72"/>
      <c r="D99" s="72"/>
      <c r="E99" s="72"/>
      <c r="F99" s="72"/>
      <c r="G99" s="72"/>
      <c r="H99" s="72"/>
      <c r="I99" s="72"/>
      <c r="J99" s="72"/>
      <c r="K99" s="72"/>
      <c r="L99" s="72"/>
      <c r="M99" s="72"/>
      <c r="N99" s="72"/>
    </row>
    <row r="100" spans="1:15" ht="14.25" x14ac:dyDescent="0.15">
      <c r="B100" s="217" t="s">
        <v>3</v>
      </c>
      <c r="C100" s="217"/>
      <c r="D100" s="217"/>
      <c r="E100" s="7" t="s">
        <v>4</v>
      </c>
      <c r="F100" s="211" t="s">
        <v>116</v>
      </c>
      <c r="G100" s="211"/>
      <c r="H100" s="211"/>
      <c r="I100" s="211"/>
      <c r="J100" s="211"/>
      <c r="K100" s="211"/>
      <c r="L100" s="211"/>
      <c r="M100" s="211"/>
      <c r="N100" s="211"/>
      <c r="O100" t="s">
        <v>121</v>
      </c>
    </row>
    <row r="101" spans="1:15" ht="14.25" x14ac:dyDescent="0.15">
      <c r="B101" s="217" t="s">
        <v>62</v>
      </c>
      <c r="C101" s="217"/>
      <c r="D101" s="217"/>
      <c r="E101" s="6"/>
      <c r="F101" s="211" t="s">
        <v>118</v>
      </c>
      <c r="G101" s="211"/>
      <c r="H101" s="211"/>
      <c r="I101" s="211"/>
      <c r="J101" s="211"/>
      <c r="K101" s="211"/>
      <c r="L101" s="211"/>
      <c r="M101" s="211"/>
      <c r="N101" s="211"/>
      <c r="O101" t="s">
        <v>115</v>
      </c>
    </row>
    <row r="102" spans="1:15" ht="14.25" x14ac:dyDescent="0.15">
      <c r="B102" s="217" t="s">
        <v>63</v>
      </c>
      <c r="C102" s="217"/>
      <c r="D102" s="217"/>
      <c r="E102" s="6"/>
      <c r="F102" s="211" t="s">
        <v>120</v>
      </c>
      <c r="G102" s="211"/>
      <c r="H102" s="211"/>
      <c r="I102" s="211"/>
      <c r="J102" s="211"/>
      <c r="K102" s="211"/>
      <c r="L102" s="211"/>
      <c r="M102" s="211"/>
      <c r="N102" s="211"/>
    </row>
    <row r="103" spans="1:15" ht="15.75" customHeight="1" x14ac:dyDescent="0.15">
      <c r="B103" s="74"/>
      <c r="C103" s="74"/>
      <c r="D103" s="74"/>
      <c r="E103" s="6"/>
      <c r="F103" s="212" t="s">
        <v>112</v>
      </c>
      <c r="G103" s="212"/>
      <c r="H103" s="212"/>
      <c r="I103" s="212"/>
      <c r="J103" s="212"/>
      <c r="K103" s="212"/>
      <c r="L103" s="212"/>
      <c r="M103" s="212"/>
      <c r="N103" s="212"/>
    </row>
    <row r="104" spans="1:15" ht="11.25" customHeight="1" x14ac:dyDescent="0.15">
      <c r="B104" s="74"/>
      <c r="C104" s="74"/>
      <c r="D104" s="74"/>
      <c r="E104" s="6"/>
      <c r="F104" s="90"/>
      <c r="G104" s="90"/>
      <c r="H104" s="90"/>
      <c r="I104" s="90"/>
      <c r="J104" s="90"/>
      <c r="K104" s="90"/>
      <c r="L104" s="90"/>
      <c r="M104" s="90"/>
      <c r="N104" s="90"/>
    </row>
    <row r="105" spans="1:15" ht="14.25" x14ac:dyDescent="0.15">
      <c r="B105" s="69"/>
      <c r="C105" s="69"/>
      <c r="D105" s="69"/>
      <c r="E105" s="7" t="s">
        <v>5</v>
      </c>
      <c r="F105" s="211" t="s">
        <v>113</v>
      </c>
      <c r="G105" s="211"/>
      <c r="H105" s="211"/>
      <c r="I105" s="211"/>
      <c r="J105" s="211"/>
      <c r="K105" s="211"/>
      <c r="L105" s="211"/>
      <c r="M105" s="211"/>
      <c r="N105" s="211"/>
      <c r="O105" t="s">
        <v>65</v>
      </c>
    </row>
    <row r="106" spans="1:15" ht="14.25" x14ac:dyDescent="0.15">
      <c r="B106" s="69"/>
      <c r="C106" s="69"/>
      <c r="D106" s="69"/>
      <c r="E106" s="6"/>
      <c r="F106" s="218" t="s">
        <v>114</v>
      </c>
      <c r="G106" s="218"/>
      <c r="H106" s="218"/>
      <c r="I106" s="218"/>
      <c r="J106" s="218"/>
      <c r="K106" s="218"/>
      <c r="L106" s="218"/>
      <c r="M106" s="218"/>
      <c r="N106" s="218"/>
      <c r="O106" t="s">
        <v>64</v>
      </c>
    </row>
    <row r="107" spans="1:15" ht="14.25" x14ac:dyDescent="0.15">
      <c r="B107" s="69"/>
      <c r="C107" s="69"/>
      <c r="D107" s="69"/>
      <c r="E107" s="6"/>
      <c r="F107" s="59"/>
      <c r="G107" s="59"/>
      <c r="H107" s="59"/>
      <c r="I107" s="59"/>
      <c r="J107" s="59"/>
      <c r="K107" s="59"/>
      <c r="L107" s="59"/>
      <c r="M107" s="59"/>
      <c r="N107" s="59"/>
    </row>
    <row r="108" spans="1:15" ht="6.75" customHeight="1" thickBot="1" x14ac:dyDescent="0.2">
      <c r="B108" s="69"/>
      <c r="C108" s="69"/>
      <c r="D108" s="69"/>
      <c r="E108" s="70"/>
      <c r="F108" s="71"/>
      <c r="G108" s="71"/>
      <c r="H108" s="71"/>
      <c r="I108" s="71"/>
      <c r="J108" s="71"/>
      <c r="K108" s="71"/>
      <c r="L108" s="71"/>
      <c r="M108" s="71"/>
      <c r="N108" s="71"/>
    </row>
    <row r="109" spans="1:15" ht="6.75" customHeight="1" x14ac:dyDescent="0.15">
      <c r="A109" s="8"/>
      <c r="B109" s="72"/>
      <c r="C109" s="73"/>
      <c r="D109" s="73"/>
      <c r="E109" s="73"/>
      <c r="F109" s="73"/>
      <c r="G109" s="73"/>
      <c r="H109" s="73"/>
      <c r="I109" s="73"/>
      <c r="J109" s="73"/>
      <c r="K109" s="73"/>
      <c r="L109" s="73"/>
      <c r="M109" s="72"/>
      <c r="N109" s="72"/>
    </row>
    <row r="110" spans="1:15" ht="14.25" x14ac:dyDescent="0.15">
      <c r="B110" s="217" t="s">
        <v>6</v>
      </c>
      <c r="C110" s="217"/>
      <c r="D110" s="217"/>
      <c r="E110" s="7" t="s">
        <v>4</v>
      </c>
      <c r="F110" s="211" t="s">
        <v>189</v>
      </c>
      <c r="G110" s="211"/>
      <c r="H110" s="211"/>
      <c r="I110" s="211"/>
      <c r="J110" s="211"/>
      <c r="K110" s="211"/>
      <c r="L110" s="211"/>
      <c r="M110" s="211"/>
      <c r="N110" s="211"/>
      <c r="O110" t="s">
        <v>43</v>
      </c>
    </row>
    <row r="111" spans="1:15" ht="14.25" x14ac:dyDescent="0.15">
      <c r="B111" s="74"/>
      <c r="C111" s="74"/>
      <c r="D111" s="74"/>
      <c r="E111" s="6"/>
      <c r="F111" s="211" t="s">
        <v>106</v>
      </c>
      <c r="G111" s="211"/>
      <c r="H111" s="211"/>
      <c r="I111" s="211"/>
      <c r="J111" s="211"/>
      <c r="K111" s="211"/>
      <c r="L111" s="211"/>
      <c r="M111" s="211"/>
      <c r="N111" s="211"/>
      <c r="O111" t="s">
        <v>51</v>
      </c>
    </row>
    <row r="112" spans="1:15" ht="14.25" x14ac:dyDescent="0.15">
      <c r="B112" s="74"/>
      <c r="C112" s="74"/>
      <c r="D112" s="74"/>
      <c r="E112" s="6"/>
      <c r="F112" s="211" t="s">
        <v>103</v>
      </c>
      <c r="G112" s="211"/>
      <c r="H112" s="211"/>
      <c r="I112" s="211"/>
      <c r="J112" s="211"/>
      <c r="K112" s="211"/>
      <c r="L112" s="211"/>
      <c r="M112" s="211"/>
      <c r="N112" s="211"/>
      <c r="O112" t="s">
        <v>53</v>
      </c>
    </row>
    <row r="113" spans="1:15" ht="15.75" customHeight="1" x14ac:dyDescent="0.15">
      <c r="B113" s="74"/>
      <c r="C113" s="74"/>
      <c r="D113" s="74"/>
      <c r="E113" s="6"/>
      <c r="F113" s="212" t="s">
        <v>60</v>
      </c>
      <c r="G113" s="212"/>
      <c r="H113" s="212"/>
      <c r="I113" s="212"/>
      <c r="J113" s="212"/>
      <c r="K113" s="212"/>
      <c r="L113" s="212"/>
      <c r="M113" s="212"/>
      <c r="N113" s="212"/>
    </row>
    <row r="114" spans="1:15" ht="11.25" customHeight="1" x14ac:dyDescent="0.15">
      <c r="B114" s="74"/>
      <c r="C114" s="74"/>
      <c r="D114" s="74"/>
      <c r="E114" s="6"/>
      <c r="F114" s="90"/>
      <c r="G114" s="90"/>
      <c r="H114" s="90"/>
      <c r="I114" s="90"/>
      <c r="J114" s="90"/>
      <c r="K114" s="90"/>
      <c r="L114" s="90"/>
      <c r="M114" s="90"/>
      <c r="N114" s="90"/>
    </row>
    <row r="115" spans="1:15" ht="14.25" x14ac:dyDescent="0.15">
      <c r="B115" s="74"/>
      <c r="C115" s="74"/>
      <c r="D115" s="74"/>
      <c r="E115" s="7" t="s">
        <v>5</v>
      </c>
      <c r="F115" s="211" t="s">
        <v>98</v>
      </c>
      <c r="G115" s="211"/>
      <c r="H115" s="211"/>
      <c r="I115" s="211"/>
      <c r="J115" s="211"/>
      <c r="K115" s="211"/>
      <c r="L115" s="211"/>
      <c r="M115" s="211"/>
      <c r="N115" s="211"/>
      <c r="O115" t="s">
        <v>55</v>
      </c>
    </row>
    <row r="116" spans="1:15" ht="14.25" x14ac:dyDescent="0.15">
      <c r="B116" s="74"/>
      <c r="C116" s="74"/>
      <c r="D116" s="74"/>
      <c r="E116" s="6"/>
      <c r="F116" s="211" t="s">
        <v>100</v>
      </c>
      <c r="G116" s="211"/>
      <c r="H116" s="211"/>
      <c r="I116" s="211"/>
      <c r="J116" s="211"/>
      <c r="K116" s="211"/>
      <c r="L116" s="211"/>
      <c r="M116" s="211"/>
      <c r="N116" s="211"/>
      <c r="O116" t="s">
        <v>99</v>
      </c>
    </row>
    <row r="117" spans="1:15" ht="14.25" x14ac:dyDescent="0.15">
      <c r="B117" s="74"/>
      <c r="C117" s="74"/>
      <c r="D117" s="74"/>
      <c r="E117" s="6"/>
      <c r="F117" s="88"/>
      <c r="G117" s="88"/>
      <c r="H117" s="88"/>
      <c r="I117" s="88"/>
      <c r="J117" s="88"/>
      <c r="K117" s="88"/>
      <c r="L117" s="88"/>
      <c r="M117" s="88"/>
      <c r="N117" s="88"/>
    </row>
    <row r="118" spans="1:15" ht="6.75" customHeight="1" thickBot="1" x14ac:dyDescent="0.2">
      <c r="B118" s="74"/>
      <c r="C118" s="74"/>
      <c r="D118" s="74"/>
      <c r="E118" s="6"/>
      <c r="F118" s="59"/>
      <c r="G118" s="59"/>
      <c r="H118" s="59"/>
      <c r="I118" s="59"/>
      <c r="J118" s="59"/>
      <c r="K118" s="59"/>
      <c r="L118" s="59"/>
      <c r="M118" s="59"/>
      <c r="N118" s="59"/>
    </row>
    <row r="119" spans="1:15" ht="6.75" customHeight="1" x14ac:dyDescent="0.15">
      <c r="A119" s="8"/>
      <c r="B119" s="75"/>
      <c r="C119" s="76"/>
      <c r="D119" s="76"/>
      <c r="E119" s="76"/>
      <c r="F119" s="76"/>
      <c r="G119" s="76"/>
      <c r="H119" s="76"/>
      <c r="I119" s="76"/>
      <c r="J119" s="76"/>
      <c r="K119" s="76"/>
      <c r="L119" s="76"/>
      <c r="M119" s="75"/>
      <c r="N119" s="75"/>
    </row>
    <row r="120" spans="1:15" x14ac:dyDescent="0.15">
      <c r="A120" s="8"/>
      <c r="B120" s="75"/>
      <c r="C120" s="75"/>
      <c r="D120" s="75"/>
      <c r="E120" s="75"/>
      <c r="F120" s="75"/>
      <c r="G120" s="75"/>
      <c r="H120" s="75"/>
      <c r="I120" s="75"/>
      <c r="J120" s="75"/>
      <c r="K120" s="75"/>
      <c r="L120" s="75"/>
      <c r="M120" s="75"/>
      <c r="N120" s="75"/>
    </row>
    <row r="121" spans="1:15" ht="14.25" x14ac:dyDescent="0.15">
      <c r="B121" s="217" t="s">
        <v>137</v>
      </c>
      <c r="C121" s="217"/>
      <c r="D121" s="217"/>
      <c r="E121" s="7" t="s">
        <v>4</v>
      </c>
      <c r="F121" s="211" t="s">
        <v>44</v>
      </c>
      <c r="G121" s="211"/>
      <c r="H121" s="211"/>
      <c r="I121" s="211"/>
      <c r="J121" s="211"/>
      <c r="K121" s="211"/>
      <c r="L121" s="211"/>
      <c r="M121" s="211"/>
      <c r="N121" s="211"/>
      <c r="O121" t="s">
        <v>57</v>
      </c>
    </row>
    <row r="122" spans="1:15" ht="14.25" x14ac:dyDescent="0.15">
      <c r="B122" s="74"/>
      <c r="C122" s="74"/>
      <c r="D122" s="74"/>
      <c r="E122" s="6"/>
      <c r="F122" s="211" t="s">
        <v>191</v>
      </c>
      <c r="G122" s="220"/>
      <c r="H122" s="220"/>
      <c r="I122" s="220"/>
      <c r="J122" s="220"/>
      <c r="K122" s="220"/>
      <c r="L122" s="220"/>
      <c r="M122" s="220"/>
      <c r="N122" s="220"/>
      <c r="O122" t="s">
        <v>102</v>
      </c>
    </row>
    <row r="123" spans="1:15" ht="14.25" hidden="1" x14ac:dyDescent="0.15">
      <c r="B123" s="74"/>
      <c r="C123" s="74"/>
      <c r="D123" s="74"/>
      <c r="E123" s="6"/>
      <c r="F123" s="211"/>
      <c r="G123" s="211"/>
      <c r="H123" s="211"/>
      <c r="I123" s="211"/>
      <c r="J123" s="211"/>
      <c r="K123" s="211"/>
      <c r="L123" s="211"/>
      <c r="M123" s="211"/>
      <c r="N123" s="211"/>
    </row>
    <row r="124" spans="1:15" ht="14.25" x14ac:dyDescent="0.15">
      <c r="B124" s="74"/>
      <c r="C124" s="74"/>
      <c r="D124" s="74"/>
      <c r="E124" s="6"/>
      <c r="F124" s="211" t="s">
        <v>91</v>
      </c>
      <c r="G124" s="211"/>
      <c r="H124" s="211"/>
      <c r="I124" s="211"/>
      <c r="J124" s="211"/>
      <c r="K124" s="211"/>
      <c r="L124" s="211"/>
      <c r="M124" s="211"/>
      <c r="N124" s="211"/>
    </row>
    <row r="125" spans="1:15" ht="15.75" customHeight="1" x14ac:dyDescent="0.15">
      <c r="B125" s="74"/>
      <c r="C125" s="74"/>
      <c r="D125" s="74"/>
      <c r="E125" s="6"/>
      <c r="F125" s="216" t="s">
        <v>101</v>
      </c>
      <c r="G125" s="216"/>
      <c r="H125" s="216"/>
      <c r="I125" s="216"/>
      <c r="J125" s="216"/>
      <c r="K125" s="216"/>
      <c r="L125" s="216"/>
      <c r="M125" s="216"/>
      <c r="N125" s="216"/>
    </row>
    <row r="126" spans="1:15" ht="11.25" customHeight="1" x14ac:dyDescent="0.15">
      <c r="B126" s="74"/>
      <c r="C126" s="74"/>
      <c r="D126" s="74"/>
      <c r="E126" s="6"/>
      <c r="F126" s="91"/>
      <c r="G126" s="91"/>
      <c r="H126" s="91"/>
      <c r="I126" s="91"/>
      <c r="J126" s="91"/>
      <c r="K126" s="91"/>
      <c r="L126" s="91"/>
      <c r="M126" s="91"/>
      <c r="N126" s="91"/>
    </row>
    <row r="127" spans="1:15" ht="14.25" x14ac:dyDescent="0.15">
      <c r="B127" s="74"/>
      <c r="C127" s="74"/>
      <c r="D127" s="74"/>
      <c r="E127" s="7" t="s">
        <v>5</v>
      </c>
      <c r="F127" s="211" t="s">
        <v>92</v>
      </c>
      <c r="G127" s="211"/>
      <c r="H127" s="211"/>
      <c r="I127" s="211"/>
      <c r="J127" s="211"/>
      <c r="K127" s="211"/>
      <c r="L127" s="211"/>
      <c r="M127" s="211"/>
      <c r="N127" s="211"/>
      <c r="O127" t="s">
        <v>56</v>
      </c>
    </row>
    <row r="128" spans="1:15" ht="14.25" x14ac:dyDescent="0.15">
      <c r="B128" s="74"/>
      <c r="C128" s="74"/>
      <c r="D128" s="74"/>
      <c r="E128" s="6"/>
      <c r="F128" s="218" t="s">
        <v>93</v>
      </c>
      <c r="G128" s="218"/>
      <c r="H128" s="218"/>
      <c r="I128" s="218"/>
      <c r="J128" s="218"/>
      <c r="K128" s="218"/>
      <c r="L128" s="218"/>
      <c r="M128" s="218"/>
      <c r="N128" s="218"/>
      <c r="O128" t="s">
        <v>61</v>
      </c>
    </row>
    <row r="129" spans="1:15" ht="14.25" x14ac:dyDescent="0.15">
      <c r="B129" s="74"/>
      <c r="C129" s="74"/>
      <c r="D129" s="74"/>
      <c r="E129" s="6"/>
      <c r="F129" s="59"/>
      <c r="G129" s="59"/>
      <c r="H129" s="59"/>
      <c r="I129" s="59"/>
      <c r="J129" s="59"/>
      <c r="K129" s="59"/>
      <c r="L129" s="59"/>
      <c r="M129" s="59"/>
      <c r="N129" s="59"/>
    </row>
    <row r="130" spans="1:15" ht="6.75" customHeight="1" thickBot="1" x14ac:dyDescent="0.2">
      <c r="B130" s="74"/>
      <c r="C130" s="74"/>
      <c r="D130" s="74"/>
      <c r="E130" s="6"/>
      <c r="F130" s="59"/>
      <c r="G130" s="59"/>
      <c r="H130" s="59"/>
      <c r="I130" s="59"/>
      <c r="J130" s="59"/>
      <c r="K130" s="59"/>
      <c r="L130" s="59"/>
      <c r="M130" s="59"/>
      <c r="N130" s="59"/>
    </row>
    <row r="131" spans="1:15" ht="6.75" customHeight="1" x14ac:dyDescent="0.15">
      <c r="A131" s="8"/>
      <c r="B131" s="75"/>
      <c r="C131" s="76"/>
      <c r="D131" s="76"/>
      <c r="E131" s="76"/>
      <c r="F131" s="76"/>
      <c r="G131" s="76"/>
      <c r="H131" s="76"/>
      <c r="I131" s="76"/>
      <c r="J131" s="76"/>
      <c r="K131" s="76"/>
      <c r="L131" s="76"/>
      <c r="M131" s="75"/>
      <c r="N131" s="75"/>
    </row>
    <row r="132" spans="1:15" x14ac:dyDescent="0.15">
      <c r="A132" s="8"/>
      <c r="B132" s="75"/>
      <c r="C132" s="75"/>
      <c r="D132" s="75"/>
      <c r="E132" s="75"/>
      <c r="F132" s="75"/>
      <c r="G132" s="75"/>
      <c r="H132" s="75"/>
      <c r="I132" s="75"/>
      <c r="J132" s="75"/>
      <c r="K132" s="75"/>
      <c r="L132" s="75"/>
      <c r="M132" s="75"/>
      <c r="N132" s="75"/>
    </row>
    <row r="133" spans="1:15" ht="14.25" x14ac:dyDescent="0.15">
      <c r="B133" s="217" t="s">
        <v>8</v>
      </c>
      <c r="C133" s="217"/>
      <c r="D133" s="217"/>
      <c r="E133" s="7" t="s">
        <v>4</v>
      </c>
      <c r="F133" s="211" t="s">
        <v>169</v>
      </c>
      <c r="G133" s="211"/>
      <c r="H133" s="211"/>
      <c r="I133" s="211"/>
      <c r="J133" s="211"/>
      <c r="K133" s="211"/>
      <c r="L133" s="211"/>
      <c r="M133" s="211"/>
      <c r="N133" s="211"/>
      <c r="O133" t="str">
        <f>F133</f>
        <v>田　中　雅　城</v>
      </c>
    </row>
    <row r="134" spans="1:15" ht="14.25" x14ac:dyDescent="0.15">
      <c r="B134" s="74"/>
      <c r="C134" s="74"/>
      <c r="D134" s="74"/>
      <c r="E134" s="6"/>
      <c r="F134" s="211" t="s">
        <v>170</v>
      </c>
      <c r="G134" s="211"/>
      <c r="H134" s="211"/>
      <c r="I134" s="211"/>
      <c r="J134" s="211"/>
      <c r="K134" s="211"/>
      <c r="L134" s="211"/>
      <c r="M134" s="211"/>
      <c r="N134" s="211"/>
      <c r="O134" t="s">
        <v>52</v>
      </c>
    </row>
    <row r="135" spans="1:15" ht="14.25" x14ac:dyDescent="0.15">
      <c r="B135" s="74"/>
      <c r="C135" s="74"/>
      <c r="D135" s="74"/>
      <c r="E135" s="6"/>
      <c r="F135" s="211" t="s">
        <v>171</v>
      </c>
      <c r="G135" s="211"/>
      <c r="H135" s="211"/>
      <c r="I135" s="211"/>
      <c r="J135" s="211"/>
      <c r="K135" s="211"/>
      <c r="L135" s="211"/>
      <c r="M135" s="211"/>
      <c r="N135" s="211"/>
      <c r="O135" t="s">
        <v>53</v>
      </c>
    </row>
    <row r="136" spans="1:15" ht="17.25" customHeight="1" x14ac:dyDescent="0.15">
      <c r="B136" s="74"/>
      <c r="C136" s="74"/>
      <c r="D136" s="74"/>
      <c r="E136" s="6"/>
      <c r="F136" s="212" t="s">
        <v>172</v>
      </c>
      <c r="G136" s="212"/>
      <c r="H136" s="212"/>
      <c r="I136" s="212"/>
      <c r="J136" s="212"/>
      <c r="K136" s="212"/>
      <c r="L136" s="212"/>
      <c r="M136" s="212"/>
      <c r="N136" s="212"/>
    </row>
    <row r="137" spans="1:15" ht="11.25" customHeight="1" x14ac:dyDescent="0.15">
      <c r="B137" s="74"/>
      <c r="C137" s="74"/>
      <c r="D137" s="74"/>
      <c r="E137" s="6"/>
      <c r="F137" s="90"/>
      <c r="G137" s="90"/>
      <c r="H137" s="90"/>
      <c r="I137" s="90"/>
      <c r="J137" s="90"/>
      <c r="K137" s="90"/>
      <c r="L137" s="90"/>
      <c r="M137" s="90"/>
      <c r="N137" s="90"/>
    </row>
    <row r="138" spans="1:15" ht="14.25" x14ac:dyDescent="0.15">
      <c r="B138" s="74"/>
      <c r="C138" s="74"/>
      <c r="D138" s="74"/>
      <c r="E138" s="7" t="s">
        <v>5</v>
      </c>
      <c r="F138" s="211" t="s">
        <v>173</v>
      </c>
      <c r="G138" s="211"/>
      <c r="H138" s="211"/>
      <c r="I138" s="211"/>
      <c r="J138" s="211"/>
      <c r="K138" s="211"/>
      <c r="L138" s="211"/>
      <c r="M138" s="211"/>
      <c r="N138" s="211"/>
      <c r="O138" t="s">
        <v>55</v>
      </c>
    </row>
    <row r="139" spans="1:15" ht="14.25" x14ac:dyDescent="0.15">
      <c r="B139" s="74"/>
      <c r="C139" s="74"/>
      <c r="D139" s="74"/>
      <c r="E139" s="6"/>
      <c r="F139" s="211" t="s">
        <v>174</v>
      </c>
      <c r="G139" s="211"/>
      <c r="H139" s="211"/>
      <c r="I139" s="211"/>
      <c r="J139" s="211"/>
      <c r="K139" s="211"/>
      <c r="L139" s="211"/>
      <c r="M139" s="211"/>
      <c r="N139" s="211"/>
      <c r="O139" t="s">
        <v>176</v>
      </c>
    </row>
    <row r="140" spans="1:15" ht="14.25" x14ac:dyDescent="0.15">
      <c r="B140" s="74"/>
      <c r="C140" s="74"/>
      <c r="D140" s="74"/>
      <c r="E140" s="6"/>
      <c r="F140" s="88"/>
      <c r="G140" s="88"/>
      <c r="H140" s="88"/>
      <c r="I140" s="88"/>
      <c r="J140" s="88"/>
      <c r="K140" s="88"/>
      <c r="L140" s="88"/>
      <c r="M140" s="88"/>
      <c r="N140" s="88"/>
    </row>
    <row r="141" spans="1:15" ht="6.75" customHeight="1" thickBot="1" x14ac:dyDescent="0.2">
      <c r="B141" s="69"/>
      <c r="C141" s="69"/>
      <c r="D141" s="69"/>
      <c r="E141" s="70"/>
      <c r="F141" s="71"/>
      <c r="G141" s="71"/>
      <c r="H141" s="71"/>
      <c r="I141" s="71"/>
      <c r="J141" s="71"/>
      <c r="K141" s="71"/>
      <c r="L141" s="71"/>
      <c r="M141" s="71"/>
      <c r="N141" s="71"/>
    </row>
    <row r="142" spans="1:15" x14ac:dyDescent="0.15">
      <c r="A142" s="8"/>
      <c r="B142" s="72"/>
      <c r="C142" s="73"/>
      <c r="D142" s="73"/>
      <c r="E142" s="73"/>
      <c r="F142" s="73"/>
      <c r="G142" s="73"/>
      <c r="H142" s="73"/>
      <c r="I142" s="73"/>
      <c r="J142" s="73"/>
      <c r="K142" s="73"/>
      <c r="L142" s="73"/>
      <c r="M142" s="72"/>
      <c r="N142" s="72"/>
    </row>
    <row r="143" spans="1:15" x14ac:dyDescent="0.15">
      <c r="A143" s="213" t="s">
        <v>193</v>
      </c>
      <c r="B143" s="213"/>
      <c r="C143" s="213"/>
      <c r="D143" s="213"/>
      <c r="E143" s="213"/>
      <c r="F143" s="213"/>
      <c r="G143" s="213"/>
      <c r="H143" s="213"/>
      <c r="I143" s="213"/>
      <c r="J143" s="213"/>
      <c r="K143" s="213"/>
      <c r="L143" s="213"/>
      <c r="M143" s="213"/>
      <c r="N143" s="213"/>
    </row>
    <row r="144" spans="1:15" x14ac:dyDescent="0.15">
      <c r="A144" s="87"/>
      <c r="B144" s="87"/>
      <c r="C144" s="87"/>
      <c r="D144" s="87"/>
      <c r="E144" s="87"/>
      <c r="F144" s="87"/>
      <c r="G144" s="87"/>
      <c r="H144" s="87"/>
      <c r="I144" s="87"/>
      <c r="J144" s="87"/>
      <c r="K144" s="87"/>
      <c r="L144" s="87"/>
      <c r="M144" s="87"/>
      <c r="N144" s="87"/>
    </row>
    <row r="145" spans="1:15" x14ac:dyDescent="0.15">
      <c r="A145" s="213" t="s">
        <v>214</v>
      </c>
      <c r="B145" s="213"/>
      <c r="C145" s="213"/>
      <c r="D145" s="213"/>
      <c r="E145" s="213"/>
      <c r="F145" s="213"/>
      <c r="G145" s="213"/>
      <c r="H145" s="213"/>
      <c r="I145" s="213"/>
      <c r="J145" s="213"/>
      <c r="K145" s="213"/>
      <c r="L145" s="213"/>
      <c r="M145" s="213"/>
      <c r="N145" s="213"/>
    </row>
    <row r="146" spans="1:15" x14ac:dyDescent="0.15">
      <c r="A146" s="87"/>
      <c r="B146" s="87"/>
      <c r="C146" s="87"/>
      <c r="D146" s="87"/>
      <c r="E146" s="87"/>
      <c r="F146" s="87"/>
      <c r="G146" s="87"/>
      <c r="H146" s="87"/>
      <c r="I146" s="87"/>
      <c r="J146" s="87"/>
      <c r="K146" s="87"/>
      <c r="L146" s="87"/>
      <c r="M146" s="87"/>
      <c r="N146" s="87"/>
    </row>
    <row r="147" spans="1:15" ht="14.25" x14ac:dyDescent="0.15">
      <c r="E147" s="7" t="s">
        <v>7</v>
      </c>
      <c r="F147" s="211" t="s">
        <v>111</v>
      </c>
      <c r="G147" s="211"/>
      <c r="H147" s="211"/>
      <c r="I147" s="211"/>
      <c r="J147" s="211"/>
      <c r="K147" s="211"/>
      <c r="L147" s="211"/>
      <c r="M147" s="211"/>
      <c r="N147" s="211"/>
      <c r="O147" t="s">
        <v>121</v>
      </c>
    </row>
    <row r="148" spans="1:15" ht="14.25" x14ac:dyDescent="0.15">
      <c r="E148" s="7"/>
      <c r="F148" s="215" t="s">
        <v>105</v>
      </c>
      <c r="G148" s="215"/>
      <c r="H148" s="215"/>
      <c r="I148" s="215"/>
      <c r="J148" s="215"/>
      <c r="K148" s="215"/>
      <c r="L148" s="215"/>
      <c r="M148" s="215"/>
      <c r="N148" s="215"/>
    </row>
    <row r="149" spans="1:15" ht="17.25" x14ac:dyDescent="0.15">
      <c r="E149" s="6"/>
      <c r="F149" s="214" t="s">
        <v>104</v>
      </c>
      <c r="G149" s="214"/>
      <c r="H149" s="214"/>
      <c r="I149" s="214"/>
      <c r="J149" s="214"/>
      <c r="K149" s="214"/>
      <c r="L149" s="214"/>
      <c r="M149" s="214"/>
      <c r="N149" s="214"/>
      <c r="O149" t="s">
        <v>108</v>
      </c>
    </row>
    <row r="150" spans="1:15" ht="14.25" x14ac:dyDescent="0.15">
      <c r="E150" s="6"/>
      <c r="F150" s="211" t="s">
        <v>119</v>
      </c>
      <c r="G150" s="211"/>
      <c r="H150" s="211"/>
      <c r="I150" s="211"/>
      <c r="J150" s="211"/>
      <c r="K150" s="211"/>
      <c r="L150" s="211"/>
      <c r="M150" s="211"/>
      <c r="N150" s="211"/>
    </row>
    <row r="151" spans="1:15" ht="16.5" customHeight="1" x14ac:dyDescent="0.15">
      <c r="E151" s="6"/>
      <c r="F151" s="212" t="s">
        <v>107</v>
      </c>
      <c r="G151" s="212"/>
      <c r="H151" s="212"/>
      <c r="I151" s="212"/>
      <c r="J151" s="212"/>
      <c r="K151" s="212"/>
      <c r="L151" s="212"/>
      <c r="M151" s="212"/>
      <c r="N151" s="212"/>
    </row>
    <row r="152" spans="1:15" ht="11.25" customHeight="1" x14ac:dyDescent="0.15">
      <c r="E152" s="6"/>
      <c r="F152" s="90"/>
      <c r="G152" s="90"/>
      <c r="H152" s="90"/>
      <c r="I152" s="90"/>
      <c r="J152" s="90"/>
      <c r="K152" s="90"/>
      <c r="L152" s="90"/>
      <c r="M152" s="90"/>
      <c r="N152" s="90"/>
    </row>
    <row r="153" spans="1:15" ht="14.25" x14ac:dyDescent="0.15">
      <c r="E153" s="7" t="s">
        <v>5</v>
      </c>
      <c r="F153" s="211" t="s">
        <v>68</v>
      </c>
      <c r="G153" s="211"/>
      <c r="H153" s="211"/>
      <c r="I153" s="211"/>
      <c r="J153" s="211"/>
      <c r="K153" s="211"/>
      <c r="L153" s="211"/>
      <c r="M153" s="211"/>
      <c r="N153" s="211"/>
      <c r="O153" t="s">
        <v>65</v>
      </c>
    </row>
    <row r="154" spans="1:15" ht="14.25" x14ac:dyDescent="0.15">
      <c r="E154" s="6"/>
      <c r="F154" s="211" t="s">
        <v>175</v>
      </c>
      <c r="G154" s="211"/>
      <c r="H154" s="211"/>
      <c r="I154" s="211"/>
      <c r="J154" s="211"/>
      <c r="K154" s="211"/>
      <c r="L154" s="211"/>
      <c r="M154" s="211"/>
      <c r="N154" s="211"/>
      <c r="O154" t="s">
        <v>64</v>
      </c>
    </row>
  </sheetData>
  <sheetProtection sheet="1" objects="1" scenarios="1" selectLockedCells="1" selectUnlockedCells="1"/>
  <mergeCells count="134">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A56:E56"/>
    <mergeCell ref="C41:N41"/>
    <mergeCell ref="D44:E44"/>
    <mergeCell ref="J44:K44"/>
    <mergeCell ref="A18:N18"/>
    <mergeCell ref="G44:H44"/>
    <mergeCell ref="F43:H43"/>
    <mergeCell ref="I43:M43"/>
    <mergeCell ref="A26:N26"/>
    <mergeCell ref="B43:B44"/>
    <mergeCell ref="D22:N22"/>
    <mergeCell ref="C14:N14"/>
    <mergeCell ref="C34:N34"/>
    <mergeCell ref="C31:N31"/>
    <mergeCell ref="D24:N24"/>
    <mergeCell ref="A20:N20"/>
    <mergeCell ref="C30:N30"/>
    <mergeCell ref="A28:E28"/>
    <mergeCell ref="C38:N38"/>
    <mergeCell ref="B89:D89"/>
    <mergeCell ref="F105:N105"/>
    <mergeCell ref="F113:N113"/>
    <mergeCell ref="B57:B58"/>
    <mergeCell ref="A27:N27"/>
    <mergeCell ref="C25:N25"/>
    <mergeCell ref="C23:N23"/>
    <mergeCell ref="A15:N15"/>
    <mergeCell ref="C16:N16"/>
    <mergeCell ref="D58:E58"/>
    <mergeCell ref="C57:G57"/>
    <mergeCell ref="E66:N66"/>
    <mergeCell ref="J75:K75"/>
    <mergeCell ref="H57:N62"/>
    <mergeCell ref="D71:H71"/>
    <mergeCell ref="D74:H74"/>
    <mergeCell ref="J71:K71"/>
    <mergeCell ref="D64:N64"/>
    <mergeCell ref="A42:E42"/>
    <mergeCell ref="C33:N33"/>
    <mergeCell ref="C84:G84"/>
    <mergeCell ref="H84:N84"/>
    <mergeCell ref="D79:N79"/>
    <mergeCell ref="J70:K70"/>
    <mergeCell ref="E78:N78"/>
    <mergeCell ref="D72:H72"/>
    <mergeCell ref="J72:K72"/>
    <mergeCell ref="F138:N138"/>
    <mergeCell ref="C29:N29"/>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A143:N143"/>
    <mergeCell ref="F94:N94"/>
    <mergeCell ref="B100:D100"/>
    <mergeCell ref="F100:N100"/>
    <mergeCell ref="F106:N106"/>
    <mergeCell ref="F103:N103"/>
    <mergeCell ref="F116:N116"/>
    <mergeCell ref="F128:N128"/>
    <mergeCell ref="F102:N102"/>
    <mergeCell ref="B121:D121"/>
    <mergeCell ref="F112:N112"/>
    <mergeCell ref="F122:N122"/>
    <mergeCell ref="B110:D110"/>
    <mergeCell ref="F110:N110"/>
    <mergeCell ref="F115:N115"/>
    <mergeCell ref="F111:N111"/>
    <mergeCell ref="F123:N123"/>
    <mergeCell ref="F121:N121"/>
    <mergeCell ref="C32:N32"/>
    <mergeCell ref="C81:G81"/>
    <mergeCell ref="H81:K81"/>
    <mergeCell ref="L81:M81"/>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B133:D133"/>
    <mergeCell ref="F133:N133"/>
    <mergeCell ref="F147:N147"/>
    <mergeCell ref="F136:N136"/>
    <mergeCell ref="F127:N127"/>
    <mergeCell ref="D82:N82"/>
    <mergeCell ref="C65:D65"/>
    <mergeCell ref="C78:D78"/>
    <mergeCell ref="C36:N36"/>
    <mergeCell ref="C37:N37"/>
    <mergeCell ref="C80:N80"/>
    <mergeCell ref="J77:K77"/>
    <mergeCell ref="J74:K74"/>
    <mergeCell ref="D75:H75"/>
    <mergeCell ref="D76:H76"/>
    <mergeCell ref="J76:K76"/>
    <mergeCell ref="E65:N65"/>
    <mergeCell ref="D73:H73"/>
    <mergeCell ref="J73:K73"/>
    <mergeCell ref="D77:H77"/>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1" manualBreakCount="1">
    <brk id="84"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42"/>
  <sheetViews>
    <sheetView showGridLines="0" showRowColHeaders="0" showZeros="0" tabSelected="1" view="pageBreakPreview" zoomScale="85" zoomScaleNormal="55" zoomScaleSheetLayoutView="85" workbookViewId="0">
      <pane xSplit="16" topLeftCell="Q1" activePane="topRight" state="frozen"/>
      <selection activeCell="O116" sqref="O116"/>
      <selection pane="topRight" activeCell="D27" sqref="D27:P27"/>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37" ht="28.5" customHeight="1" x14ac:dyDescent="0.25">
      <c r="A1" s="134"/>
      <c r="B1" s="134"/>
      <c r="C1" s="134"/>
      <c r="D1" s="319" t="s">
        <v>262</v>
      </c>
      <c r="E1" s="319"/>
      <c r="F1" s="319"/>
      <c r="G1" s="319"/>
      <c r="H1" s="319"/>
      <c r="I1" s="319"/>
      <c r="J1" s="319"/>
      <c r="K1" s="319"/>
      <c r="L1" s="319"/>
      <c r="M1" s="319"/>
      <c r="N1" s="319"/>
      <c r="O1" s="319"/>
      <c r="P1" s="319"/>
      <c r="Q1" s="97"/>
      <c r="R1" s="97"/>
      <c r="S1" s="98"/>
      <c r="T1" s="98"/>
      <c r="U1" s="98"/>
      <c r="V1" s="98"/>
      <c r="W1" s="98"/>
      <c r="X1" s="98"/>
      <c r="Y1" s="98"/>
      <c r="Z1" s="98"/>
      <c r="AA1" s="98"/>
      <c r="AB1" s="98"/>
      <c r="AC1" s="98"/>
      <c r="AD1" s="98"/>
      <c r="AE1" s="98"/>
      <c r="AF1" s="98"/>
      <c r="AG1" s="97"/>
      <c r="AH1" s="97"/>
      <c r="AI1" s="97"/>
      <c r="AJ1" s="97"/>
      <c r="AK1" s="97"/>
    </row>
    <row r="2" spans="1:37" ht="5.25" customHeight="1" x14ac:dyDescent="0.15">
      <c r="A2" s="134"/>
      <c r="B2" s="134"/>
      <c r="C2" s="134"/>
      <c r="D2" s="134"/>
      <c r="E2" s="134"/>
      <c r="F2" s="134"/>
      <c r="G2" s="134"/>
      <c r="H2" s="134"/>
      <c r="I2" s="134"/>
      <c r="J2" s="134"/>
      <c r="K2" s="134"/>
      <c r="L2" s="134"/>
      <c r="M2" s="134"/>
      <c r="N2" s="134"/>
      <c r="O2" s="134"/>
      <c r="P2" s="134"/>
      <c r="Q2" s="97"/>
      <c r="R2" s="97"/>
      <c r="S2" s="97"/>
      <c r="T2" s="97"/>
      <c r="U2" s="97"/>
      <c r="V2" s="97"/>
      <c r="W2" s="97"/>
      <c r="X2" s="97"/>
      <c r="Y2" s="97"/>
      <c r="Z2" s="97"/>
      <c r="AA2" s="97"/>
      <c r="AB2" s="97"/>
      <c r="AC2" s="97"/>
      <c r="AD2" s="97"/>
      <c r="AE2" s="97"/>
      <c r="AF2" s="97"/>
      <c r="AG2" s="97"/>
      <c r="AH2" s="97"/>
      <c r="AI2" s="97"/>
      <c r="AJ2" s="97"/>
      <c r="AK2" s="97"/>
    </row>
    <row r="3" spans="1:37" x14ac:dyDescent="0.15">
      <c r="A3" s="135"/>
      <c r="B3" s="135"/>
      <c r="C3" s="135"/>
      <c r="D3" s="135"/>
      <c r="E3" s="135"/>
      <c r="F3" s="135"/>
      <c r="G3" s="135"/>
      <c r="H3" s="135"/>
      <c r="I3" s="135"/>
      <c r="J3" s="135"/>
      <c r="K3" s="361" t="s">
        <v>265</v>
      </c>
      <c r="L3" s="361"/>
      <c r="M3" s="125"/>
      <c r="N3" s="136" t="s">
        <v>49</v>
      </c>
      <c r="O3" s="125"/>
      <c r="P3" s="136" t="s">
        <v>15</v>
      </c>
      <c r="Q3" s="97"/>
      <c r="R3" s="97"/>
      <c r="S3" s="97"/>
      <c r="T3" s="97"/>
      <c r="U3" s="97"/>
      <c r="V3" s="97"/>
      <c r="W3" s="97"/>
      <c r="X3" s="97"/>
      <c r="Y3" s="97"/>
      <c r="Z3" s="97"/>
      <c r="AA3" s="97"/>
      <c r="AB3" s="97"/>
      <c r="AC3" s="97"/>
      <c r="AD3" s="97"/>
      <c r="AE3" s="97"/>
      <c r="AF3" s="97"/>
      <c r="AG3" s="97"/>
      <c r="AH3" s="97"/>
      <c r="AI3" s="97"/>
      <c r="AJ3" s="97"/>
      <c r="AK3" s="97"/>
    </row>
    <row r="4" spans="1:37" ht="5.25" customHeight="1" thickBot="1" x14ac:dyDescent="0.2">
      <c r="A4" s="134"/>
      <c r="B4" s="134"/>
      <c r="C4" s="134"/>
      <c r="D4" s="134"/>
      <c r="E4" s="134"/>
      <c r="F4" s="134"/>
      <c r="G4" s="134"/>
      <c r="H4" s="134"/>
      <c r="I4" s="134"/>
      <c r="J4" s="134"/>
      <c r="K4" s="134"/>
      <c r="L4" s="134"/>
      <c r="M4" s="134"/>
      <c r="N4" s="134"/>
      <c r="O4" s="134"/>
      <c r="P4" s="134"/>
      <c r="Q4" s="97"/>
      <c r="R4" s="97"/>
      <c r="S4" s="97"/>
      <c r="T4" s="97"/>
      <c r="U4" s="97"/>
      <c r="V4" s="97"/>
      <c r="W4" s="97"/>
      <c r="X4" s="97"/>
      <c r="Y4" s="97"/>
      <c r="Z4" s="97"/>
      <c r="AA4" s="97"/>
      <c r="AB4" s="97"/>
      <c r="AC4" s="97"/>
      <c r="AD4" s="97"/>
      <c r="AE4" s="97"/>
      <c r="AF4" s="97"/>
      <c r="AG4" s="97"/>
      <c r="AH4" s="97"/>
      <c r="AI4" s="97"/>
      <c r="AJ4" s="97"/>
      <c r="AK4" s="97"/>
    </row>
    <row r="5" spans="1:37" ht="31.5" thickTop="1" x14ac:dyDescent="0.15">
      <c r="A5" s="362" t="s">
        <v>10</v>
      </c>
      <c r="B5" s="363"/>
      <c r="C5" s="364"/>
      <c r="D5" s="393"/>
      <c r="E5" s="394"/>
      <c r="F5" s="394"/>
      <c r="G5" s="394"/>
      <c r="H5" s="394"/>
      <c r="I5" s="394"/>
      <c r="J5" s="394"/>
      <c r="K5" s="394"/>
      <c r="L5" s="394"/>
      <c r="M5" s="394"/>
      <c r="N5" s="394"/>
      <c r="O5" s="394"/>
      <c r="P5" s="395"/>
      <c r="Q5" s="97"/>
      <c r="R5" s="97"/>
      <c r="S5" s="97"/>
      <c r="T5" s="97"/>
      <c r="U5" s="97"/>
      <c r="V5" s="97"/>
      <c r="W5" s="97"/>
      <c r="X5" s="97"/>
      <c r="Y5" s="97"/>
      <c r="Z5" s="97"/>
      <c r="AA5" s="97"/>
      <c r="AB5" s="97"/>
      <c r="AC5" s="97"/>
      <c r="AD5" s="97"/>
      <c r="AE5" s="97"/>
      <c r="AF5" s="97"/>
      <c r="AG5" s="97"/>
      <c r="AH5" s="97"/>
      <c r="AI5" s="97"/>
      <c r="AJ5" s="97"/>
      <c r="AK5" s="97"/>
    </row>
    <row r="6" spans="1:37" ht="30.75" x14ac:dyDescent="0.15">
      <c r="A6" s="347" t="s">
        <v>45</v>
      </c>
      <c r="B6" s="348"/>
      <c r="C6" s="349"/>
      <c r="D6" s="396"/>
      <c r="E6" s="396"/>
      <c r="F6" s="396"/>
      <c r="G6" s="396"/>
      <c r="H6" s="396"/>
      <c r="I6" s="396"/>
      <c r="J6" s="397"/>
      <c r="K6" s="354" t="s">
        <v>17</v>
      </c>
      <c r="L6" s="355"/>
      <c r="M6" s="356"/>
      <c r="N6" s="357"/>
      <c r="O6" s="357"/>
      <c r="P6" s="358"/>
      <c r="Q6" s="97"/>
      <c r="R6" s="97"/>
      <c r="S6" s="97"/>
      <c r="T6" s="97"/>
      <c r="U6" s="97"/>
      <c r="V6" s="97"/>
      <c r="W6" s="97"/>
      <c r="X6" s="97"/>
      <c r="Y6" s="97"/>
      <c r="Z6" s="97"/>
      <c r="AA6" s="97"/>
      <c r="AB6" s="97"/>
      <c r="AC6" s="97"/>
      <c r="AD6" s="97"/>
      <c r="AE6" s="97"/>
      <c r="AF6" s="97"/>
      <c r="AG6" s="97"/>
      <c r="AH6" s="97"/>
      <c r="AI6" s="97"/>
      <c r="AJ6" s="97"/>
      <c r="AK6" s="97"/>
    </row>
    <row r="7" spans="1:37" ht="30.75" x14ac:dyDescent="0.15">
      <c r="A7" s="320" t="s">
        <v>66</v>
      </c>
      <c r="B7" s="321"/>
      <c r="C7" s="322"/>
      <c r="D7" s="308"/>
      <c r="E7" s="308"/>
      <c r="F7" s="308"/>
      <c r="G7" s="308"/>
      <c r="H7" s="308"/>
      <c r="I7" s="308"/>
      <c r="J7" s="308"/>
      <c r="K7" s="308"/>
      <c r="L7" s="309"/>
      <c r="M7" s="354" t="s">
        <v>16</v>
      </c>
      <c r="N7" s="355"/>
      <c r="O7" s="334">
        <f>IF($M$6=D8,F8,IF($M$6=G8,I8,IF($M$6=J8,L8,IF($M$6=M8,O8,IF($M$6=D9,F9,IF($M$6=D10,F10+I10+L10+O10,IF($M$6=G10,I10+L10+O10,0)))))))+IF($M$6=J10,L10+O10,IF($M$6=M10,O10,IF($M$6=G9,I9,0)))</f>
        <v>0</v>
      </c>
      <c r="P7" s="335"/>
      <c r="Q7" s="97"/>
      <c r="R7" s="97"/>
      <c r="S7" s="97"/>
      <c r="T7" s="97"/>
      <c r="U7" s="97"/>
      <c r="V7" s="97"/>
      <c r="W7" s="97"/>
      <c r="X7" s="97"/>
      <c r="Y7" s="97"/>
      <c r="Z7" s="97"/>
      <c r="AA7" s="97"/>
      <c r="AB7" s="97"/>
      <c r="AC7" s="97"/>
      <c r="AD7" s="97"/>
      <c r="AE7" s="97"/>
      <c r="AF7" s="97"/>
      <c r="AG7" s="97"/>
      <c r="AH7" s="97"/>
      <c r="AI7" s="97"/>
      <c r="AJ7" s="97"/>
      <c r="AK7" s="97"/>
    </row>
    <row r="8" spans="1:37" ht="15.75" customHeight="1" x14ac:dyDescent="0.15">
      <c r="A8" s="323" t="s">
        <v>259</v>
      </c>
      <c r="B8" s="324"/>
      <c r="C8" s="325"/>
      <c r="D8" s="350" t="str">
        <f>U32</f>
        <v>１種・社</v>
      </c>
      <c r="E8" s="351"/>
      <c r="F8" s="126"/>
      <c r="G8" s="350" t="str">
        <f>V32</f>
        <v>１種・大</v>
      </c>
      <c r="H8" s="351"/>
      <c r="I8" s="126"/>
      <c r="J8" s="350" t="str">
        <f>W32</f>
        <v>２種・高</v>
      </c>
      <c r="K8" s="351"/>
      <c r="L8" s="126"/>
      <c r="M8" s="350" t="str">
        <f>X32</f>
        <v>３種・中</v>
      </c>
      <c r="N8" s="351"/>
      <c r="O8" s="387"/>
      <c r="P8" s="388"/>
      <c r="Q8" s="97"/>
      <c r="R8" s="99" t="s">
        <v>228</v>
      </c>
      <c r="S8" s="100"/>
      <c r="T8" s="100"/>
      <c r="U8" s="100"/>
      <c r="V8" s="100"/>
      <c r="W8" s="100"/>
      <c r="X8" s="100"/>
      <c r="Y8" s="100"/>
      <c r="Z8" s="100"/>
      <c r="AA8" s="100"/>
      <c r="AB8" s="100"/>
      <c r="AC8" s="100"/>
      <c r="AD8" s="100"/>
      <c r="AE8" s="100"/>
      <c r="AF8" s="97"/>
      <c r="AG8" s="97"/>
      <c r="AH8" s="97"/>
      <c r="AI8" s="97"/>
      <c r="AJ8" s="97"/>
      <c r="AK8" s="97"/>
    </row>
    <row r="9" spans="1:37" ht="15.75" customHeight="1" x14ac:dyDescent="0.15">
      <c r="A9" s="326"/>
      <c r="B9" s="327"/>
      <c r="C9" s="328"/>
      <c r="D9" s="385" t="str">
        <f>Y32</f>
        <v>４種・小</v>
      </c>
      <c r="E9" s="386"/>
      <c r="F9" s="127"/>
      <c r="G9" s="385" t="str">
        <f>AD32</f>
        <v>シ ニ ア</v>
      </c>
      <c r="H9" s="386"/>
      <c r="I9" s="127"/>
      <c r="J9" s="352"/>
      <c r="K9" s="352"/>
      <c r="L9" s="352"/>
      <c r="M9" s="352"/>
      <c r="N9" s="352"/>
      <c r="O9" s="352"/>
      <c r="P9" s="353"/>
      <c r="Q9" s="97"/>
      <c r="R9" s="100"/>
      <c r="S9" s="100"/>
      <c r="T9" s="100"/>
      <c r="U9" s="100"/>
      <c r="V9" s="100"/>
      <c r="W9" s="100"/>
      <c r="X9" s="100"/>
      <c r="Y9" s="100"/>
      <c r="Z9" s="100"/>
      <c r="AA9" s="100"/>
      <c r="AB9" s="100"/>
      <c r="AC9" s="100"/>
      <c r="AD9" s="100"/>
      <c r="AE9" s="100"/>
      <c r="AF9" s="97"/>
      <c r="AG9" s="97"/>
      <c r="AH9" s="97"/>
      <c r="AI9" s="97"/>
      <c r="AJ9" s="97"/>
      <c r="AK9" s="97"/>
    </row>
    <row r="10" spans="1:37" ht="15.75" customHeight="1" x14ac:dyDescent="0.15">
      <c r="A10" s="329"/>
      <c r="B10" s="330"/>
      <c r="C10" s="331"/>
      <c r="D10" s="336" t="str">
        <f>Z32</f>
        <v>女子一般</v>
      </c>
      <c r="E10" s="337"/>
      <c r="F10" s="128"/>
      <c r="G10" s="336" t="str">
        <f>AA32</f>
        <v>女子大学</v>
      </c>
      <c r="H10" s="337"/>
      <c r="I10" s="128"/>
      <c r="J10" s="336" t="str">
        <f>AB32</f>
        <v>女子高校</v>
      </c>
      <c r="K10" s="337"/>
      <c r="L10" s="129"/>
      <c r="M10" s="336" t="str">
        <f>AC32</f>
        <v>女子中学</v>
      </c>
      <c r="N10" s="337"/>
      <c r="O10" s="359"/>
      <c r="P10" s="360"/>
      <c r="Q10" s="97"/>
      <c r="R10" s="100"/>
      <c r="S10" s="100"/>
      <c r="T10" s="100"/>
      <c r="U10" s="100"/>
      <c r="V10" s="100"/>
      <c r="W10" s="100"/>
      <c r="X10" s="100"/>
      <c r="Y10" s="100"/>
      <c r="Z10" s="100"/>
      <c r="AA10" s="100"/>
      <c r="AB10" s="100"/>
      <c r="AC10" s="100"/>
      <c r="AD10" s="100"/>
      <c r="AE10" s="100"/>
      <c r="AF10" s="97"/>
      <c r="AG10" s="97"/>
      <c r="AH10" s="97"/>
      <c r="AI10" s="97"/>
      <c r="AJ10" s="97"/>
      <c r="AK10" s="97"/>
    </row>
    <row r="11" spans="1:37" ht="13.5" customHeight="1" x14ac:dyDescent="0.15">
      <c r="A11" s="390" t="s">
        <v>95</v>
      </c>
      <c r="B11" s="390"/>
      <c r="C11" s="390"/>
      <c r="D11" s="390"/>
      <c r="E11" s="390"/>
      <c r="F11" s="390"/>
      <c r="G11" s="390"/>
      <c r="H11" s="390"/>
      <c r="I11" s="390"/>
      <c r="J11" s="390"/>
      <c r="K11" s="390"/>
      <c r="L11" s="390"/>
      <c r="M11" s="390"/>
      <c r="N11" s="390"/>
      <c r="O11" s="390"/>
      <c r="P11" s="390"/>
      <c r="Q11" s="97"/>
      <c r="R11" s="100"/>
      <c r="S11" s="100"/>
      <c r="T11" s="100"/>
      <c r="U11" s="100"/>
      <c r="V11" s="100"/>
      <c r="W11" s="100"/>
      <c r="X11" s="100"/>
      <c r="Y11" s="100"/>
      <c r="Z11" s="100"/>
      <c r="AA11" s="100"/>
      <c r="AB11" s="100"/>
      <c r="AC11" s="100"/>
      <c r="AD11" s="100"/>
      <c r="AE11" s="100"/>
      <c r="AF11" s="97"/>
      <c r="AG11" s="97"/>
      <c r="AH11" s="97"/>
      <c r="AI11" s="97"/>
      <c r="AJ11" s="97"/>
      <c r="AK11" s="97"/>
    </row>
    <row r="12" spans="1:37" ht="14.25" customHeight="1" thickBot="1" x14ac:dyDescent="0.2">
      <c r="A12" s="137"/>
      <c r="B12" s="137"/>
      <c r="C12" s="137"/>
      <c r="D12" s="137"/>
      <c r="E12" s="137"/>
      <c r="F12" s="137"/>
      <c r="G12" s="137"/>
      <c r="H12" s="137"/>
      <c r="I12" s="137"/>
      <c r="J12" s="137"/>
      <c r="K12" s="137"/>
      <c r="L12" s="137"/>
      <c r="M12" s="137"/>
      <c r="N12" s="137"/>
      <c r="O12" s="137"/>
      <c r="P12" s="137"/>
      <c r="Q12" s="97"/>
      <c r="R12" s="100"/>
      <c r="S12" s="100"/>
      <c r="T12" s="100"/>
      <c r="U12" s="100"/>
      <c r="V12" s="100"/>
      <c r="W12" s="100"/>
      <c r="X12" s="100"/>
      <c r="Y12" s="100"/>
      <c r="Z12" s="100"/>
      <c r="AA12" s="100"/>
      <c r="AB12" s="100"/>
      <c r="AC12" s="100"/>
      <c r="AD12" s="100"/>
      <c r="AE12" s="100"/>
      <c r="AF12" s="97"/>
      <c r="AG12" s="97"/>
      <c r="AH12" s="97"/>
      <c r="AI12" s="97"/>
      <c r="AJ12" s="97"/>
      <c r="AK12" s="97"/>
    </row>
    <row r="13" spans="1:37" ht="14.25" customHeight="1" thickTop="1" x14ac:dyDescent="0.15">
      <c r="A13" s="271" t="s">
        <v>235</v>
      </c>
      <c r="B13" s="272"/>
      <c r="C13" s="272"/>
      <c r="D13" s="304">
        <v>2019</v>
      </c>
      <c r="E13" s="305"/>
      <c r="F13" s="138" t="s">
        <v>260</v>
      </c>
      <c r="G13" s="306"/>
      <c r="H13" s="306"/>
      <c r="I13" s="139" t="s">
        <v>261</v>
      </c>
      <c r="J13" s="130"/>
      <c r="K13" s="138" t="s">
        <v>15</v>
      </c>
      <c r="L13" s="140"/>
      <c r="M13" s="140"/>
      <c r="N13" s="140"/>
      <c r="O13" s="140"/>
      <c r="P13" s="141"/>
      <c r="Q13" s="97"/>
      <c r="R13" s="100"/>
      <c r="S13" s="100"/>
      <c r="T13" s="100"/>
      <c r="U13" s="100"/>
      <c r="V13" s="100"/>
      <c r="W13" s="100"/>
      <c r="X13" s="100"/>
      <c r="Y13" s="100"/>
      <c r="Z13" s="100"/>
      <c r="AA13" s="100"/>
      <c r="AB13" s="100"/>
      <c r="AC13" s="100"/>
      <c r="AD13" s="100"/>
      <c r="AE13" s="100"/>
      <c r="AF13" s="97"/>
      <c r="AG13" s="97"/>
      <c r="AH13" s="97"/>
      <c r="AI13" s="97"/>
      <c r="AJ13" s="97"/>
      <c r="AK13" s="97"/>
    </row>
    <row r="14" spans="1:37" ht="13.5" customHeight="1" x14ac:dyDescent="0.15">
      <c r="A14" s="273" t="s">
        <v>220</v>
      </c>
      <c r="B14" s="274"/>
      <c r="C14" s="274"/>
      <c r="D14" s="275" t="s">
        <v>221</v>
      </c>
      <c r="E14" s="275"/>
      <c r="F14" s="275"/>
      <c r="G14" s="275"/>
      <c r="H14" s="275"/>
      <c r="I14" s="275"/>
      <c r="J14" s="275"/>
      <c r="K14" s="275"/>
      <c r="L14" s="275"/>
      <c r="M14" s="275"/>
      <c r="N14" s="275"/>
      <c r="O14" s="275"/>
      <c r="P14" s="276"/>
      <c r="Q14" s="97"/>
      <c r="R14" s="100"/>
      <c r="S14" s="100"/>
      <c r="T14" s="100"/>
      <c r="U14" s="100"/>
      <c r="V14" s="100"/>
      <c r="W14" s="100"/>
      <c r="X14" s="100"/>
      <c r="Y14" s="100"/>
      <c r="Z14" s="100"/>
      <c r="AA14" s="100"/>
      <c r="AB14" s="100"/>
      <c r="AC14" s="100"/>
      <c r="AD14" s="100"/>
      <c r="AE14" s="100"/>
      <c r="AF14" s="97"/>
      <c r="AG14" s="97"/>
      <c r="AH14" s="97"/>
      <c r="AI14" s="97"/>
      <c r="AJ14" s="97"/>
      <c r="AK14" s="97"/>
    </row>
    <row r="15" spans="1:37" ht="14.25" x14ac:dyDescent="0.15">
      <c r="A15" s="277" t="s">
        <v>227</v>
      </c>
      <c r="B15" s="278"/>
      <c r="C15" s="279"/>
      <c r="D15" s="280" t="s">
        <v>222</v>
      </c>
      <c r="E15" s="281"/>
      <c r="F15" s="142" t="s">
        <v>223</v>
      </c>
      <c r="G15" s="131"/>
      <c r="H15" s="142" t="s">
        <v>224</v>
      </c>
      <c r="I15" s="143"/>
      <c r="J15" s="143" t="s">
        <v>229</v>
      </c>
      <c r="K15" s="143"/>
      <c r="L15" s="317" t="s">
        <v>225</v>
      </c>
      <c r="M15" s="317"/>
      <c r="N15" s="317"/>
      <c r="O15" s="317"/>
      <c r="P15" s="318"/>
      <c r="Q15" s="97"/>
      <c r="R15" s="100"/>
      <c r="S15" s="100"/>
      <c r="T15" s="100"/>
      <c r="U15" s="100"/>
      <c r="V15" s="100"/>
      <c r="W15" s="100"/>
      <c r="X15" s="100"/>
      <c r="Y15" s="100"/>
      <c r="Z15" s="100"/>
      <c r="AA15" s="100"/>
      <c r="AB15" s="100"/>
      <c r="AC15" s="100"/>
      <c r="AD15" s="100"/>
      <c r="AE15" s="100"/>
      <c r="AF15" s="97"/>
      <c r="AG15" s="97"/>
      <c r="AH15" s="97"/>
      <c r="AI15" s="97"/>
      <c r="AJ15" s="97"/>
      <c r="AK15" s="97"/>
    </row>
    <row r="16" spans="1:37" ht="14.25" x14ac:dyDescent="0.15">
      <c r="A16" s="277" t="s">
        <v>227</v>
      </c>
      <c r="B16" s="278"/>
      <c r="C16" s="279"/>
      <c r="D16" s="280" t="s">
        <v>134</v>
      </c>
      <c r="E16" s="281"/>
      <c r="F16" s="142" t="s">
        <v>223</v>
      </c>
      <c r="G16" s="131"/>
      <c r="H16" s="142" t="s">
        <v>224</v>
      </c>
      <c r="I16" s="144" t="s">
        <v>230</v>
      </c>
      <c r="J16" s="389"/>
      <c r="K16" s="389"/>
      <c r="L16" s="317" t="s">
        <v>231</v>
      </c>
      <c r="M16" s="317"/>
      <c r="N16" s="317"/>
      <c r="O16" s="317"/>
      <c r="P16" s="318"/>
      <c r="Q16" s="97"/>
      <c r="R16" s="100"/>
      <c r="S16" s="100"/>
      <c r="T16" s="100"/>
      <c r="U16" s="100"/>
      <c r="V16" s="100"/>
      <c r="W16" s="100"/>
      <c r="X16" s="100"/>
      <c r="Y16" s="100"/>
      <c r="Z16" s="100"/>
      <c r="AA16" s="100"/>
      <c r="AB16" s="100"/>
      <c r="AC16" s="100"/>
      <c r="AD16" s="100"/>
      <c r="AE16" s="100"/>
      <c r="AF16" s="97"/>
      <c r="AG16" s="97"/>
      <c r="AH16" s="97"/>
      <c r="AI16" s="97"/>
      <c r="AJ16" s="97"/>
      <c r="AK16" s="97"/>
    </row>
    <row r="17" spans="1:37" ht="14.25" x14ac:dyDescent="0.15">
      <c r="A17" s="277" t="s">
        <v>227</v>
      </c>
      <c r="B17" s="278"/>
      <c r="C17" s="279"/>
      <c r="D17" s="280" t="s">
        <v>226</v>
      </c>
      <c r="E17" s="281"/>
      <c r="F17" s="142" t="s">
        <v>223</v>
      </c>
      <c r="G17" s="131"/>
      <c r="H17" s="142" t="s">
        <v>224</v>
      </c>
      <c r="I17" s="143"/>
      <c r="J17" s="143"/>
      <c r="K17" s="143"/>
      <c r="L17" s="143"/>
      <c r="M17" s="143"/>
      <c r="N17" s="143"/>
      <c r="O17" s="143"/>
      <c r="P17" s="145"/>
      <c r="Q17" s="97"/>
      <c r="R17" s="100"/>
      <c r="S17" s="100"/>
      <c r="T17" s="100"/>
      <c r="U17" s="100"/>
      <c r="V17" s="100"/>
      <c r="W17" s="100"/>
      <c r="X17" s="100"/>
      <c r="Y17" s="100"/>
      <c r="Z17" s="100"/>
      <c r="AA17" s="100"/>
      <c r="AB17" s="100"/>
      <c r="AC17" s="100"/>
      <c r="AD17" s="100"/>
      <c r="AE17" s="100"/>
      <c r="AF17" s="97"/>
      <c r="AG17" s="97"/>
      <c r="AH17" s="97"/>
      <c r="AI17" s="97"/>
      <c r="AJ17" s="97"/>
      <c r="AK17" s="97"/>
    </row>
    <row r="18" spans="1:37" ht="14.25" x14ac:dyDescent="0.15">
      <c r="A18" s="277" t="s">
        <v>227</v>
      </c>
      <c r="B18" s="278"/>
      <c r="C18" s="279"/>
      <c r="D18" s="280" t="s">
        <v>263</v>
      </c>
      <c r="E18" s="281"/>
      <c r="F18" s="281"/>
      <c r="G18" s="143"/>
      <c r="H18" s="143"/>
      <c r="I18" s="144" t="s">
        <v>232</v>
      </c>
      <c r="J18" s="344"/>
      <c r="K18" s="344"/>
      <c r="L18" s="344"/>
      <c r="M18" s="344"/>
      <c r="N18" s="344"/>
      <c r="O18" s="344"/>
      <c r="P18" s="145" t="s">
        <v>233</v>
      </c>
      <c r="Q18" s="97"/>
      <c r="R18" s="100"/>
      <c r="S18" s="100"/>
      <c r="T18" s="100"/>
      <c r="U18" s="100"/>
      <c r="V18" s="100"/>
      <c r="W18" s="100"/>
      <c r="X18" s="100"/>
      <c r="Y18" s="100"/>
      <c r="Z18" s="100"/>
      <c r="AA18" s="100"/>
      <c r="AB18" s="100"/>
      <c r="AC18" s="100"/>
      <c r="AD18" s="100"/>
      <c r="AE18" s="100"/>
      <c r="AF18" s="97"/>
      <c r="AG18" s="97"/>
      <c r="AH18" s="97"/>
      <c r="AI18" s="97"/>
      <c r="AJ18" s="97"/>
      <c r="AK18" s="97"/>
    </row>
    <row r="19" spans="1:37" ht="15" thickBot="1" x14ac:dyDescent="0.2">
      <c r="A19" s="374" t="s">
        <v>227</v>
      </c>
      <c r="B19" s="375"/>
      <c r="C19" s="376"/>
      <c r="D19" s="345" t="s">
        <v>234</v>
      </c>
      <c r="E19" s="346"/>
      <c r="F19" s="346"/>
      <c r="G19" s="346"/>
      <c r="H19" s="346"/>
      <c r="I19" s="146" t="s">
        <v>232</v>
      </c>
      <c r="J19" s="282"/>
      <c r="K19" s="282"/>
      <c r="L19" s="282"/>
      <c r="M19" s="282"/>
      <c r="N19" s="282"/>
      <c r="O19" s="282"/>
      <c r="P19" s="147" t="s">
        <v>233</v>
      </c>
      <c r="Q19" s="97"/>
      <c r="R19" s="100"/>
      <c r="S19" s="100"/>
      <c r="T19" s="100"/>
      <c r="U19" s="100"/>
      <c r="V19" s="100"/>
      <c r="W19" s="100"/>
      <c r="X19" s="100"/>
      <c r="Y19" s="100"/>
      <c r="Z19" s="100"/>
      <c r="AA19" s="100"/>
      <c r="AB19" s="100"/>
      <c r="AC19" s="100"/>
      <c r="AD19" s="100"/>
      <c r="AE19" s="100"/>
      <c r="AF19" s="97"/>
      <c r="AG19" s="97"/>
      <c r="AH19" s="97"/>
      <c r="AI19" s="97"/>
      <c r="AJ19" s="97"/>
      <c r="AK19" s="97"/>
    </row>
    <row r="20" spans="1:37" ht="15" thickTop="1" x14ac:dyDescent="0.15">
      <c r="A20" s="377" t="s">
        <v>227</v>
      </c>
      <c r="B20" s="378"/>
      <c r="C20" s="379"/>
      <c r="D20" s="368" t="s">
        <v>236</v>
      </c>
      <c r="E20" s="369"/>
      <c r="F20" s="369"/>
      <c r="G20" s="369"/>
      <c r="H20" s="148" t="s">
        <v>74</v>
      </c>
      <c r="I20" s="132"/>
      <c r="J20" s="370" t="s">
        <v>238</v>
      </c>
      <c r="K20" s="370"/>
      <c r="L20" s="139"/>
      <c r="M20" s="139"/>
      <c r="N20" s="139"/>
      <c r="O20" s="139"/>
      <c r="P20" s="141"/>
      <c r="Q20" s="97"/>
      <c r="R20" s="100"/>
      <c r="S20" s="100"/>
      <c r="T20" s="100"/>
      <c r="U20" s="100"/>
      <c r="V20" s="100"/>
      <c r="W20" s="100"/>
      <c r="X20" s="100"/>
      <c r="Y20" s="100"/>
      <c r="Z20" s="100"/>
      <c r="AA20" s="100"/>
      <c r="AB20" s="100"/>
      <c r="AC20" s="100"/>
      <c r="AD20" s="100"/>
      <c r="AE20" s="100"/>
      <c r="AF20" s="97"/>
      <c r="AG20" s="97"/>
      <c r="AH20" s="97"/>
      <c r="AI20" s="97"/>
      <c r="AJ20" s="97"/>
      <c r="AK20" s="97"/>
    </row>
    <row r="21" spans="1:37" ht="14.25" x14ac:dyDescent="0.15">
      <c r="A21" s="149"/>
      <c r="B21" s="150"/>
      <c r="C21" s="151"/>
      <c r="D21" s="371" t="s">
        <v>252</v>
      </c>
      <c r="E21" s="372"/>
      <c r="F21" s="372"/>
      <c r="G21" s="372"/>
      <c r="H21" s="372"/>
      <c r="I21" s="372"/>
      <c r="J21" s="372"/>
      <c r="K21" s="372"/>
      <c r="L21" s="372"/>
      <c r="M21" s="372"/>
      <c r="N21" s="372"/>
      <c r="O21" s="372"/>
      <c r="P21" s="373"/>
      <c r="Q21" s="97"/>
      <c r="R21" s="100"/>
      <c r="S21" s="100"/>
      <c r="T21" s="100"/>
      <c r="U21" s="100"/>
      <c r="V21" s="100"/>
      <c r="W21" s="100"/>
      <c r="X21" s="100"/>
      <c r="Y21" s="100"/>
      <c r="Z21" s="100"/>
      <c r="AA21" s="100"/>
      <c r="AB21" s="100"/>
      <c r="AC21" s="100"/>
      <c r="AD21" s="100"/>
      <c r="AE21" s="100"/>
      <c r="AF21" s="97"/>
      <c r="AG21" s="97"/>
      <c r="AH21" s="97"/>
      <c r="AI21" s="97"/>
      <c r="AJ21" s="97"/>
      <c r="AK21" s="97"/>
    </row>
    <row r="22" spans="1:37" ht="14.25" x14ac:dyDescent="0.15">
      <c r="A22" s="341" t="s">
        <v>227</v>
      </c>
      <c r="B22" s="342"/>
      <c r="C22" s="343"/>
      <c r="D22" s="380" t="s">
        <v>246</v>
      </c>
      <c r="E22" s="381"/>
      <c r="F22" s="381"/>
      <c r="G22" s="381"/>
      <c r="H22" s="152" t="s">
        <v>254</v>
      </c>
      <c r="I22" s="302"/>
      <c r="J22" s="302"/>
      <c r="K22" s="302"/>
      <c r="L22" s="303" t="s">
        <v>257</v>
      </c>
      <c r="M22" s="303"/>
      <c r="N22" s="303"/>
      <c r="O22" s="133"/>
      <c r="P22" s="153" t="s">
        <v>256</v>
      </c>
      <c r="Q22" s="97"/>
      <c r="R22" s="100"/>
      <c r="S22" s="100"/>
      <c r="T22" s="100"/>
      <c r="U22" s="100"/>
      <c r="V22" s="100"/>
      <c r="W22" s="100"/>
      <c r="X22" s="100"/>
      <c r="Y22" s="100"/>
      <c r="Z22" s="100"/>
      <c r="AA22" s="100"/>
      <c r="AB22" s="100"/>
      <c r="AC22" s="100"/>
      <c r="AD22" s="100"/>
      <c r="AE22" s="100"/>
      <c r="AF22" s="97"/>
      <c r="AG22" s="97"/>
      <c r="AH22" s="97"/>
      <c r="AI22" s="97"/>
      <c r="AJ22" s="97"/>
      <c r="AK22" s="97"/>
    </row>
    <row r="23" spans="1:37" ht="14.25" x14ac:dyDescent="0.15">
      <c r="A23" s="154"/>
      <c r="B23" s="155"/>
      <c r="C23" s="156"/>
      <c r="D23" s="382" t="s">
        <v>251</v>
      </c>
      <c r="E23" s="383"/>
      <c r="F23" s="383"/>
      <c r="G23" s="383"/>
      <c r="H23" s="383"/>
      <c r="I23" s="383"/>
      <c r="J23" s="383"/>
      <c r="K23" s="383"/>
      <c r="L23" s="383"/>
      <c r="M23" s="383"/>
      <c r="N23" s="383"/>
      <c r="O23" s="383"/>
      <c r="P23" s="384"/>
      <c r="Q23" s="97"/>
      <c r="R23" s="100"/>
      <c r="S23" s="100"/>
      <c r="T23" s="100"/>
      <c r="U23" s="100"/>
      <c r="V23" s="100"/>
      <c r="W23" s="100"/>
      <c r="X23" s="100"/>
      <c r="Y23" s="100"/>
      <c r="Z23" s="100"/>
      <c r="AA23" s="100"/>
      <c r="AB23" s="100"/>
      <c r="AC23" s="100"/>
      <c r="AD23" s="100"/>
      <c r="AE23" s="100"/>
      <c r="AF23" s="97"/>
      <c r="AG23" s="97"/>
      <c r="AH23" s="97"/>
      <c r="AI23" s="97"/>
      <c r="AJ23" s="97"/>
      <c r="AK23" s="97"/>
    </row>
    <row r="24" spans="1:37" ht="14.25" x14ac:dyDescent="0.15">
      <c r="A24" s="341" t="s">
        <v>227</v>
      </c>
      <c r="B24" s="342"/>
      <c r="C24" s="343"/>
      <c r="D24" s="380" t="s">
        <v>253</v>
      </c>
      <c r="E24" s="381"/>
      <c r="F24" s="381"/>
      <c r="G24" s="381"/>
      <c r="H24" s="152" t="s">
        <v>254</v>
      </c>
      <c r="I24" s="302"/>
      <c r="J24" s="302"/>
      <c r="K24" s="302"/>
      <c r="L24" s="303" t="s">
        <v>257</v>
      </c>
      <c r="M24" s="303"/>
      <c r="N24" s="303"/>
      <c r="O24" s="133"/>
      <c r="P24" s="153" t="s">
        <v>256</v>
      </c>
      <c r="Q24" s="97"/>
      <c r="R24" s="100"/>
      <c r="S24" s="100"/>
      <c r="T24" s="100"/>
      <c r="U24" s="100"/>
      <c r="V24" s="100"/>
      <c r="W24" s="100"/>
      <c r="X24" s="100"/>
      <c r="Y24" s="100"/>
      <c r="Z24" s="100"/>
      <c r="AA24" s="100"/>
      <c r="AB24" s="100"/>
      <c r="AC24" s="100"/>
      <c r="AD24" s="100"/>
      <c r="AE24" s="100"/>
      <c r="AF24" s="97"/>
      <c r="AG24" s="97"/>
      <c r="AH24" s="97"/>
      <c r="AI24" s="97"/>
      <c r="AJ24" s="97"/>
      <c r="AK24" s="97"/>
    </row>
    <row r="25" spans="1:37" ht="14.25" x14ac:dyDescent="0.15">
      <c r="A25" s="157"/>
      <c r="B25" s="158"/>
      <c r="C25" s="159"/>
      <c r="D25" s="299" t="s">
        <v>251</v>
      </c>
      <c r="E25" s="300"/>
      <c r="F25" s="300"/>
      <c r="G25" s="300"/>
      <c r="H25" s="300"/>
      <c r="I25" s="300"/>
      <c r="J25" s="300"/>
      <c r="K25" s="300"/>
      <c r="L25" s="300"/>
      <c r="M25" s="300"/>
      <c r="N25" s="300"/>
      <c r="O25" s="300"/>
      <c r="P25" s="301"/>
      <c r="Q25" s="97"/>
      <c r="R25" s="100"/>
      <c r="S25" s="100"/>
      <c r="T25" s="100"/>
      <c r="U25" s="100"/>
      <c r="V25" s="100"/>
      <c r="W25" s="100"/>
      <c r="X25" s="100"/>
      <c r="Y25" s="100"/>
      <c r="Z25" s="100"/>
      <c r="AA25" s="100"/>
      <c r="AB25" s="100"/>
      <c r="AC25" s="100"/>
      <c r="AD25" s="100"/>
      <c r="AE25" s="100"/>
      <c r="AF25" s="97"/>
      <c r="AG25" s="97"/>
      <c r="AH25" s="97"/>
      <c r="AI25" s="97"/>
      <c r="AJ25" s="97"/>
      <c r="AK25" s="97"/>
    </row>
    <row r="26" spans="1:37" ht="14.25" x14ac:dyDescent="0.15">
      <c r="A26" s="338" t="s">
        <v>227</v>
      </c>
      <c r="B26" s="339"/>
      <c r="C26" s="340"/>
      <c r="D26" s="310" t="s">
        <v>239</v>
      </c>
      <c r="E26" s="310"/>
      <c r="F26" s="310"/>
      <c r="G26" s="310"/>
      <c r="H26" s="310"/>
      <c r="I26" s="310"/>
      <c r="J26" s="310"/>
      <c r="K26" s="310"/>
      <c r="L26" s="310"/>
      <c r="M26" s="310"/>
      <c r="N26" s="310"/>
      <c r="O26" s="310"/>
      <c r="P26" s="311"/>
      <c r="Q26" s="97"/>
      <c r="R26" s="100"/>
      <c r="S26" s="100"/>
      <c r="T26" s="100"/>
      <c r="U26" s="100"/>
      <c r="V26" s="100"/>
      <c r="W26" s="100"/>
      <c r="X26" s="100"/>
      <c r="Y26" s="100"/>
      <c r="Z26" s="100"/>
      <c r="AA26" s="100"/>
      <c r="AB26" s="100"/>
      <c r="AC26" s="100"/>
      <c r="AD26" s="100"/>
      <c r="AE26" s="100"/>
      <c r="AF26" s="97"/>
      <c r="AG26" s="97"/>
      <c r="AH26" s="97"/>
      <c r="AI26" s="97"/>
      <c r="AJ26" s="97"/>
      <c r="AK26" s="97"/>
    </row>
    <row r="27" spans="1:37" ht="48" customHeight="1" thickBot="1" x14ac:dyDescent="0.2">
      <c r="A27" s="312"/>
      <c r="B27" s="313"/>
      <c r="C27" s="314"/>
      <c r="D27" s="315"/>
      <c r="E27" s="315"/>
      <c r="F27" s="315"/>
      <c r="G27" s="315"/>
      <c r="H27" s="315"/>
      <c r="I27" s="315"/>
      <c r="J27" s="315"/>
      <c r="K27" s="315"/>
      <c r="L27" s="315"/>
      <c r="M27" s="315"/>
      <c r="N27" s="315"/>
      <c r="O27" s="315"/>
      <c r="P27" s="316"/>
      <c r="Q27" s="97"/>
      <c r="R27" s="100"/>
      <c r="S27" s="100"/>
      <c r="T27" s="100"/>
      <c r="U27" s="100"/>
      <c r="V27" s="100"/>
      <c r="W27" s="100"/>
      <c r="X27" s="100"/>
      <c r="Y27" s="100"/>
      <c r="Z27" s="100"/>
      <c r="AA27" s="100"/>
      <c r="AB27" s="100"/>
      <c r="AC27" s="100"/>
      <c r="AD27" s="100"/>
      <c r="AE27" s="100"/>
      <c r="AF27" s="97"/>
      <c r="AG27" s="97"/>
      <c r="AH27" s="97"/>
      <c r="AI27" s="97"/>
      <c r="AJ27" s="97"/>
      <c r="AK27" s="97"/>
    </row>
    <row r="28" spans="1:37" ht="7.5" customHeight="1" thickTop="1" thickBot="1" x14ac:dyDescent="0.2">
      <c r="A28" s="160"/>
      <c r="B28" s="161"/>
      <c r="C28" s="161"/>
      <c r="D28" s="161"/>
      <c r="E28" s="161"/>
      <c r="F28" s="161"/>
      <c r="G28" s="161"/>
      <c r="H28" s="161"/>
      <c r="I28" s="161"/>
      <c r="J28" s="161"/>
      <c r="K28" s="161"/>
      <c r="L28" s="161"/>
      <c r="M28" s="161"/>
      <c r="N28" s="161"/>
      <c r="O28" s="161"/>
      <c r="P28" s="161"/>
      <c r="Q28" s="97"/>
      <c r="R28" s="97"/>
      <c r="S28" s="101"/>
      <c r="T28" s="102"/>
      <c r="U28" s="103" t="str">
        <f>IF($M$6=登録について!$B$45,$M$6,"")</f>
        <v/>
      </c>
      <c r="V28" s="104" t="str">
        <f>IF($M$6=登録について!$B$46,$M$6,"")</f>
        <v/>
      </c>
      <c r="W28" s="104" t="str">
        <f>IF($M$6=登録について!$B$47,$M$6,"")</f>
        <v/>
      </c>
      <c r="X28" s="104" t="str">
        <f>IF($M$6=登録について!$B$48,$M$6,"")</f>
        <v/>
      </c>
      <c r="Y28" s="104" t="str">
        <f>IF($M$6=登録について!$B$49,$M$6,"")</f>
        <v/>
      </c>
      <c r="Z28" s="104" t="str">
        <f>IF($M$6=登録について!$B$50,$M$6,"")</f>
        <v/>
      </c>
      <c r="AA28" s="104" t="str">
        <f>IF($M$6=登録について!$B$51,$M$6,"")</f>
        <v/>
      </c>
      <c r="AB28" s="104" t="str">
        <f>IF($M$6=登録について!$B$52,$M$6,"")</f>
        <v/>
      </c>
      <c r="AC28" s="104" t="str">
        <f>IF($M$6=登録について!$B$53,$M$6,"")</f>
        <v/>
      </c>
      <c r="AD28" s="105" t="str">
        <f>IF($M$6=登録について!$B$54,$M$6,"")</f>
        <v/>
      </c>
      <c r="AE28" s="106" t="s">
        <v>16</v>
      </c>
      <c r="AF28" s="97"/>
      <c r="AG28" s="97"/>
      <c r="AH28" s="97"/>
      <c r="AI28" s="97"/>
      <c r="AJ28" s="97"/>
      <c r="AK28" s="97"/>
    </row>
    <row r="29" spans="1:37" ht="28.5" customHeight="1" thickTop="1" x14ac:dyDescent="0.15">
      <c r="A29" s="162" t="s">
        <v>215</v>
      </c>
      <c r="B29" s="391" t="s">
        <v>11</v>
      </c>
      <c r="C29" s="392"/>
      <c r="D29" s="163" t="s">
        <v>74</v>
      </c>
      <c r="E29" s="164" t="str">
        <f>IF(ISERROR(VLOOKUP($M$6,登録について!$B$43:$N$54,3))=FALSE,VLOOKUP($M$6,登録について!$B$43:$N$54,3,FALSE),"")</f>
        <v/>
      </c>
      <c r="F29" s="163" t="s">
        <v>12</v>
      </c>
      <c r="G29" s="163" t="s">
        <v>75</v>
      </c>
      <c r="H29" s="163" t="s">
        <v>74</v>
      </c>
      <c r="I29" s="165">
        <f>$O$7</f>
        <v>0</v>
      </c>
      <c r="J29" s="166" t="s">
        <v>13</v>
      </c>
      <c r="K29" s="167" t="s">
        <v>76</v>
      </c>
      <c r="L29" s="163" t="s">
        <v>73</v>
      </c>
      <c r="M29" s="367">
        <f>IF(O7=0,0,AE29)</f>
        <v>0</v>
      </c>
      <c r="N29" s="367"/>
      <c r="O29" s="365" t="s">
        <v>12</v>
      </c>
      <c r="P29" s="366"/>
      <c r="Q29" s="97"/>
      <c r="R29" s="97"/>
      <c r="S29" s="107" t="s">
        <v>215</v>
      </c>
      <c r="T29" s="108" t="s">
        <v>11</v>
      </c>
      <c r="U29" s="109" t="str">
        <f>IF(ISERROR(VLOOKUP(U28,登録について!$B$43:$N$54,3))=FALSE,VLOOKUP(U28,登録について!$B$43:$N$54,3,FALSE)*F8,"")</f>
        <v/>
      </c>
      <c r="V29" s="110" t="str">
        <f>IF(ISERROR(VLOOKUP(V28,登録について!$B$43:$N$54,3))=FALSE,VLOOKUP(V28,登録について!$B$43:$N$54,3,FALSE)*I8,"")</f>
        <v/>
      </c>
      <c r="W29" s="110" t="str">
        <f>IF(ISERROR(VLOOKUP(W28,登録について!$B$43:$N$54,3))=FALSE,VLOOKUP(W28,登録について!$B$43:$N$54,3,FALSE)*L8,"")</f>
        <v/>
      </c>
      <c r="X29" s="110" t="str">
        <f>IF(ISERROR(VLOOKUP(X28,登録について!$B$43:$N$54,3))=FALSE,VLOOKUP(X28,登録について!$B$43:$N$54,3,FALSE)*O8,"")</f>
        <v/>
      </c>
      <c r="Y29" s="110" t="str">
        <f>IF(ISERROR(VLOOKUP(Y28,登録について!$B$43:$N$54,3))=FALSE,VLOOKUP(Y28,登録について!$B$43:$N$54,3,FALSE)*F9,"")</f>
        <v/>
      </c>
      <c r="Z29" s="110" t="str">
        <f>IF(ISERROR(VLOOKUP(Z28,登録について!$B$43:$N$54,3))=FALSE,VLOOKUP(Z28,登録について!$B$43:$N$54,3,FALSE)*$F$10,"")</f>
        <v/>
      </c>
      <c r="AA29" s="110" t="str">
        <f>IF(ISERROR(VLOOKUP(AA28,登録について!$B$43:$N$54,3))=FALSE,VLOOKUP(AA28,登録について!$B$43:$N$54,3,FALSE)*$I$10,IF($M$6=$D$10,VLOOKUP($G$10,登録について!$B$43:$N$54,3,FALSE)*$I$10,""))</f>
        <v/>
      </c>
      <c r="AB29" s="110" t="str">
        <f>IF(ISERROR(VLOOKUP(AB28,登録について!$B$43:$N$54,3))=FALSE,VLOOKUP(AB28,登録について!$B$43:$N$54,3,FALSE)*$L$10,IF($M$6=$D$10,VLOOKUP($J$10,登録について!$B$43:$N$54,3,FALSE)*$L$10,IF($M$6=$G$10,VLOOKUP($J$10,登録について!$B$43:$N$54,3,FALSE)*$L$10,"")))</f>
        <v/>
      </c>
      <c r="AC29" s="110" t="str">
        <f>IF(ISERROR(VLOOKUP(AC28,登録について!$B$43:$N$54,3))=FALSE,VLOOKUP(AC28,登録について!$B$43:$N$54,3,FALSE)*$O$10,IF($M$6=$D$10,VLOOKUP($M$10,登録について!$B$43:$N$54,3,FALSE)*$O$10,IF($M$6=$G$10,VLOOKUP($M$10,登録について!$B$43:$N$54,3,FALSE)*$O$10,IF($M$6=$J$10,VLOOKUP($M$10,登録について!$B$43:$N$54,3,FALSE)*$O$10,""))))</f>
        <v/>
      </c>
      <c r="AD29" s="111" t="str">
        <f>IF(ISERROR(VLOOKUP(AD28,登録について!$B$43:$N$54,3))=FALSE,VLOOKUP(AD28,登録について!$B$43:$N$54,3,FALSE)*I9,"")</f>
        <v/>
      </c>
      <c r="AE29" s="112">
        <f>SUM(U29:AD29)</f>
        <v>0</v>
      </c>
      <c r="AF29" s="97"/>
      <c r="AG29" s="97"/>
      <c r="AH29" s="97"/>
      <c r="AI29" s="97"/>
      <c r="AJ29" s="97"/>
      <c r="AK29" s="97"/>
    </row>
    <row r="30" spans="1:37" ht="28.5" customHeight="1" x14ac:dyDescent="0.15">
      <c r="A30" s="168" t="s">
        <v>216</v>
      </c>
      <c r="B30" s="416" t="s">
        <v>11</v>
      </c>
      <c r="C30" s="417"/>
      <c r="D30" s="163" t="s">
        <v>74</v>
      </c>
      <c r="E30" s="164" t="str">
        <f>IF(ISERROR(VLOOKUP($M$6,登録について!$B$43:$N$54,6))=FALSE,VLOOKUP($M$6,登録について!$B$43:$N$54,6,FALSE),"")</f>
        <v/>
      </c>
      <c r="F30" s="163" t="s">
        <v>12</v>
      </c>
      <c r="G30" s="163" t="s">
        <v>75</v>
      </c>
      <c r="H30" s="163" t="s">
        <v>74</v>
      </c>
      <c r="I30" s="165">
        <f>$O$7</f>
        <v>0</v>
      </c>
      <c r="J30" s="166" t="s">
        <v>13</v>
      </c>
      <c r="K30" s="167" t="s">
        <v>76</v>
      </c>
      <c r="L30" s="163" t="s">
        <v>77</v>
      </c>
      <c r="M30" s="367" t="str">
        <f>IF(O7=0,"",AE30)</f>
        <v/>
      </c>
      <c r="N30" s="367"/>
      <c r="O30" s="418" t="s">
        <v>12</v>
      </c>
      <c r="P30" s="419"/>
      <c r="Q30" s="97"/>
      <c r="R30" s="97"/>
      <c r="S30" s="113" t="s">
        <v>216</v>
      </c>
      <c r="T30" s="108" t="s">
        <v>11</v>
      </c>
      <c r="U30" s="109" t="str">
        <f>IF(ISERROR(VLOOKUP(U28,登録について!$B$43:$N$54,6))=FALSE,VLOOKUP(U28,登録について!$B$43:$N$54,6,FALSE)*F8,"")</f>
        <v/>
      </c>
      <c r="V30" s="110" t="str">
        <f>IF(ISERROR(VLOOKUP(V28,登録について!$B$43:$N$54,6))=FALSE,VLOOKUP(V28,登録について!$B$43:$N$54,6,FALSE)*I8,"")</f>
        <v/>
      </c>
      <c r="W30" s="110" t="str">
        <f>IF(ISERROR(VLOOKUP(W28,登録について!$B$43:$N$54,6))=FALSE,VLOOKUP(W28,登録について!$B$43:$N$54,6,FALSE)*L8,"")</f>
        <v/>
      </c>
      <c r="X30" s="110" t="str">
        <f>IF(ISERROR(VLOOKUP(X28,登録について!$B$43:$N$54,6))=FALSE,VLOOKUP(X28,登録について!$B$43:$N$54,6,FALSE)*O8,"")</f>
        <v/>
      </c>
      <c r="Y30" s="110" t="str">
        <f>IF(ISERROR(VLOOKUP(Y28,登録について!$B$43:$N$54,6))=FALSE,VLOOKUP(Y28,登録について!$B$43:$N$54,6,FALSE)*F9,"")</f>
        <v/>
      </c>
      <c r="Z30" s="110" t="str">
        <f>IF(ISERROR(VLOOKUP(Z28,登録について!$B$43:$N$54,6))=FALSE,VLOOKUP(Z28,登録について!$B$43:$N$54,6,FALSE)*$F$10,"")</f>
        <v/>
      </c>
      <c r="AA30" s="110" t="str">
        <f>IF(ISERROR(VLOOKUP(AA28,登録について!$B$43:$N$54,6))=FALSE,VLOOKUP(AA28,登録について!$B$43:$N$54,6,FALSE)*$I$10,IF($M$6=$D$10,VLOOKUP($G$10,登録について!$B$43:$N$54,6,FALSE)*$I$10,""))</f>
        <v/>
      </c>
      <c r="AB30" s="110" t="str">
        <f>IF(ISERROR(VLOOKUP(AB28,登録について!$B$43:$N$54,6))=FALSE,VLOOKUP(AB28,登録について!$B$43:$N$54,6,FALSE)*$L$10,IF($M$6=$D$10,VLOOKUP($J$10,登録について!$B$43:$N$54,6,FALSE)*$L$10,IF($M$6=$G$10,VLOOKUP($J$10,登録について!$B$43:$N$54,6,FALSE)*$L$10,"")))</f>
        <v/>
      </c>
      <c r="AC30" s="110" t="str">
        <f>IF(ISERROR(VLOOKUP(AC28,登録について!$B$43:$N$54,6))=FALSE,VLOOKUP(AC28,登録について!$B$43:$N$54,6,FALSE)*$O$10,IF($M$6=$D$10,VLOOKUP($M$10,登録について!$B$43:$N$54,6,FALSE)*$O$10,IF($M$6=$G$10,VLOOKUP($M$10,登録について!$B$43:$N$54,6,FALSE)*$O$10,IF($M$6=$J$10,VLOOKUP($M$10,登録について!$B$43:$N$54,6,FALSE)*$O$10,""))))</f>
        <v/>
      </c>
      <c r="AD30" s="111" t="str">
        <f>IF(ISERROR(VLOOKUP(AD28,登録について!$B$43:$N$54,6))=FALSE,VLOOKUP(AD28,登録について!$B$43:$N$54,6,FALSE)*I9,"")</f>
        <v/>
      </c>
      <c r="AE30" s="112">
        <f>SUM(U30:AD30)</f>
        <v>0</v>
      </c>
      <c r="AF30" s="97"/>
      <c r="AG30" s="97"/>
      <c r="AH30" s="97"/>
      <c r="AI30" s="97"/>
      <c r="AJ30" s="97"/>
      <c r="AK30" s="97"/>
    </row>
    <row r="31" spans="1:37" ht="28.5" customHeight="1" x14ac:dyDescent="0.15">
      <c r="A31" s="169" t="s">
        <v>240</v>
      </c>
      <c r="B31" s="332" t="s">
        <v>11</v>
      </c>
      <c r="C31" s="333"/>
      <c r="D31" s="170" t="s">
        <v>74</v>
      </c>
      <c r="E31" s="171" t="str">
        <f>IF(ISERROR(VLOOKUP($M$6,登録について!$B$43:$N$54,9))=FALSE,VLOOKUP($M$6,登録について!$B$43:$N$54,9,FALSE),"")</f>
        <v/>
      </c>
      <c r="F31" s="170" t="s">
        <v>12</v>
      </c>
      <c r="G31" s="170" t="s">
        <v>75</v>
      </c>
      <c r="H31" s="170" t="s">
        <v>74</v>
      </c>
      <c r="I31" s="172">
        <f>$O$7</f>
        <v>0</v>
      </c>
      <c r="J31" s="173" t="s">
        <v>13</v>
      </c>
      <c r="K31" s="174" t="s">
        <v>76</v>
      </c>
      <c r="L31" s="170" t="s">
        <v>78</v>
      </c>
      <c r="M31" s="307" t="str">
        <f>IF(O7=0,"",AE31)</f>
        <v/>
      </c>
      <c r="N31" s="307"/>
      <c r="O31" s="283" t="s">
        <v>12</v>
      </c>
      <c r="P31" s="284"/>
      <c r="Q31" s="97"/>
      <c r="R31" s="97"/>
      <c r="S31" s="107" t="s">
        <v>240</v>
      </c>
      <c r="T31" s="108" t="s">
        <v>11</v>
      </c>
      <c r="U31" s="109" t="str">
        <f>IF(ISERROR(VLOOKUP(U28,登録について!$B$43:$N$54,9))=FALSE,VLOOKUP(U28,登録について!$B$43:$N$54,9,FALSE)*F8,"")</f>
        <v/>
      </c>
      <c r="V31" s="110" t="str">
        <f>IF(ISERROR(VLOOKUP(V28,登録について!$B$43:$N$54,9))=FALSE,VLOOKUP(V28,登録について!$B$43:$N$54,9,FALSE)*I8,"")</f>
        <v/>
      </c>
      <c r="W31" s="110" t="str">
        <f>IF(ISERROR(VLOOKUP(W28,登録について!$B$43:$N$54,9))=FALSE,VLOOKUP(W28,登録について!$B$43:$N$54,9,FALSE)*L8,"")</f>
        <v/>
      </c>
      <c r="X31" s="110" t="str">
        <f>IF(ISERROR(VLOOKUP(X28,登録について!$B$43:$N$54,9))=FALSE,VLOOKUP(X28,登録について!$B$43:$N$54,9,FALSE)*O8,"")</f>
        <v/>
      </c>
      <c r="Y31" s="110" t="str">
        <f>IF(ISERROR(VLOOKUP(Y28,登録について!$B$43:$N$54,9))=FALSE,VLOOKUP(Y28,登録について!$B$43:$N$54,9,FALSE)*F9,"")</f>
        <v/>
      </c>
      <c r="Z31" s="110" t="str">
        <f>IF(ISERROR(VLOOKUP(Z28,登録について!$B$43:$N$54,9))=FALSE,VLOOKUP(Z28,登録について!$B$43:$N$54,9,FALSE)*$F$10,"")</f>
        <v/>
      </c>
      <c r="AA31" s="110" t="str">
        <f>IF(ISERROR(VLOOKUP(AA28,登録について!$B$43:$N$54,9))=FALSE,VLOOKUP(AA28,登録について!$B$43:$N$54,9,FALSE)*$I$10,IF($M$6=$D$10,VLOOKUP($G$10,登録について!$B$43:$N$54,9,FALSE)*$I$10,""))</f>
        <v/>
      </c>
      <c r="AB31" s="110" t="str">
        <f>IF(ISERROR(VLOOKUP(AB28,登録について!$B$43:$N$54,9))=FALSE,VLOOKUP(AB28,登録について!$B$43:$N$54,9,FALSE)*$L$10,IF($M$6=$D$10,VLOOKUP(J10,登録について!$B$43:$N$54,9,FALSE)*$L$10,IF($M$6=$G$10,VLOOKUP(J10,登録について!$B$43:$N$54,9,FALSE)*$L$10,"")))</f>
        <v/>
      </c>
      <c r="AC31" s="110" t="str">
        <f>IF(ISERROR(VLOOKUP(AC28,登録について!$B$43:$N$54,9))=FALSE,VLOOKUP(AC28,登録について!$B$43:$N$54,9,FALSE)*$O$10,IF($M$6=$D$10,VLOOKUP($M$10,登録について!$B$43:$N$54,9,FALSE)*$O$10,IF($M$6=$G$10,VLOOKUP($M$10,登録について!$B$43:$N$54,9,FALSE)*$O$10,IF($M$6=$J10,VLOOKUP($M$10,登録について!$B$43:$N$54,9,FALSE)*$O$10,""))))</f>
        <v/>
      </c>
      <c r="AD31" s="111" t="str">
        <f>IF(ISERROR(VLOOKUP(AD28,登録について!$B$45:$N$54,9))=FALSE,VLOOKUP(AD28,登録について!$B$45:$N$54,9,FALSE)*I9,"")</f>
        <v/>
      </c>
      <c r="AE31" s="112">
        <f>SUM(U31:AD31)</f>
        <v>0</v>
      </c>
      <c r="AF31" s="97"/>
      <c r="AG31" s="97"/>
      <c r="AH31" s="97"/>
      <c r="AI31" s="97"/>
      <c r="AJ31" s="97"/>
      <c r="AK31" s="97"/>
    </row>
    <row r="32" spans="1:37" ht="28.5" customHeight="1" x14ac:dyDescent="0.15">
      <c r="A32" s="414" t="s">
        <v>241</v>
      </c>
      <c r="B32" s="415"/>
      <c r="C32" s="415"/>
      <c r="D32" s="175" t="s">
        <v>237</v>
      </c>
      <c r="E32" s="176">
        <v>10800</v>
      </c>
      <c r="F32" s="177" t="s">
        <v>12</v>
      </c>
      <c r="G32" s="177" t="s">
        <v>242</v>
      </c>
      <c r="H32" s="177" t="s">
        <v>237</v>
      </c>
      <c r="I32" s="178">
        <f>I20</f>
        <v>0</v>
      </c>
      <c r="J32" s="420" t="s">
        <v>243</v>
      </c>
      <c r="K32" s="421"/>
      <c r="L32" s="179" t="s">
        <v>79</v>
      </c>
      <c r="M32" s="424">
        <f>E32*I32</f>
        <v>0</v>
      </c>
      <c r="N32" s="425"/>
      <c r="O32" s="402" t="s">
        <v>12</v>
      </c>
      <c r="P32" s="403"/>
      <c r="Q32" s="97"/>
      <c r="R32" s="97"/>
      <c r="S32" s="114"/>
      <c r="T32" s="114"/>
      <c r="U32" s="115" t="s">
        <v>25</v>
      </c>
      <c r="V32" s="115" t="s">
        <v>26</v>
      </c>
      <c r="W32" s="115" t="s">
        <v>27</v>
      </c>
      <c r="X32" s="115" t="s">
        <v>28</v>
      </c>
      <c r="Y32" s="115" t="s">
        <v>29</v>
      </c>
      <c r="Z32" s="115" t="s">
        <v>138</v>
      </c>
      <c r="AA32" s="115" t="s">
        <v>30</v>
      </c>
      <c r="AB32" s="115" t="s">
        <v>31</v>
      </c>
      <c r="AC32" s="115" t="s">
        <v>32</v>
      </c>
      <c r="AD32" s="115" t="s">
        <v>33</v>
      </c>
      <c r="AE32" s="116"/>
      <c r="AF32" s="97"/>
      <c r="AG32" s="97"/>
      <c r="AH32" s="97"/>
      <c r="AI32" s="97"/>
      <c r="AJ32" s="97"/>
      <c r="AK32" s="97"/>
    </row>
    <row r="33" spans="1:37" s="58" customFormat="1" ht="28.5" customHeight="1" x14ac:dyDescent="0.15">
      <c r="A33" s="422" t="s">
        <v>244</v>
      </c>
      <c r="B33" s="423"/>
      <c r="C33" s="423"/>
      <c r="D33" s="180" t="s">
        <v>237</v>
      </c>
      <c r="E33" s="181">
        <f>O22</f>
        <v>0</v>
      </c>
      <c r="F33" s="182" t="s">
        <v>12</v>
      </c>
      <c r="G33" s="182"/>
      <c r="H33" s="182"/>
      <c r="I33" s="183"/>
      <c r="J33" s="285" t="s">
        <v>76</v>
      </c>
      <c r="K33" s="286"/>
      <c r="L33" s="184" t="s">
        <v>80</v>
      </c>
      <c r="M33" s="287">
        <f>E33</f>
        <v>0</v>
      </c>
      <c r="N33" s="288"/>
      <c r="O33" s="289" t="s">
        <v>12</v>
      </c>
      <c r="P33" s="290"/>
      <c r="Q33" s="117"/>
      <c r="R33" s="117"/>
      <c r="S33" s="117"/>
      <c r="T33" s="118"/>
      <c r="U33" s="117" t="str">
        <f>登録について!O94</f>
        <v>旭川信用金庫  本店  普通</v>
      </c>
      <c r="V33" s="117" t="str">
        <f>登録について!O105</f>
        <v>旭川信用金庫　銀座支店　普通</v>
      </c>
      <c r="W33" s="117" t="str">
        <f>登録について!O115</f>
        <v>旭川信用金庫　緑が丘支店　普通</v>
      </c>
      <c r="X33" s="117" t="str">
        <f>登録について!O127</f>
        <v>旭川信用金庫  東旭川支店  普通</v>
      </c>
      <c r="Y33" s="117" t="str">
        <f>登録について!O138</f>
        <v>旭川信用金庫　緑が丘支店　普通</v>
      </c>
      <c r="Z33" s="117" t="str">
        <f>登録について!$O$105</f>
        <v>旭川信用金庫　銀座支店　普通</v>
      </c>
      <c r="AA33" s="117" t="str">
        <f>登録について!$O$105</f>
        <v>旭川信用金庫　銀座支店　普通</v>
      </c>
      <c r="AB33" s="117" t="str">
        <f>登録について!$O$105</f>
        <v>旭川信用金庫　銀座支店　普通</v>
      </c>
      <c r="AC33" s="117" t="str">
        <f>登録について!$O$105</f>
        <v>旭川信用金庫　銀座支店　普通</v>
      </c>
      <c r="AD33" s="117" t="str">
        <f>登録について!$O$105</f>
        <v>旭川信用金庫　銀座支店　普通</v>
      </c>
      <c r="AE33" s="119"/>
      <c r="AF33" s="117"/>
      <c r="AG33" s="117"/>
      <c r="AH33" s="117"/>
      <c r="AI33" s="117"/>
      <c r="AJ33" s="117"/>
      <c r="AK33" s="117"/>
    </row>
    <row r="34" spans="1:37" s="2" customFormat="1" ht="28.5" customHeight="1" thickBot="1" x14ac:dyDescent="0.2">
      <c r="A34" s="291" t="s">
        <v>245</v>
      </c>
      <c r="B34" s="292"/>
      <c r="C34" s="292"/>
      <c r="D34" s="185" t="s">
        <v>237</v>
      </c>
      <c r="E34" s="186">
        <f>O24</f>
        <v>0</v>
      </c>
      <c r="F34" s="187" t="s">
        <v>12</v>
      </c>
      <c r="G34" s="187"/>
      <c r="H34" s="187"/>
      <c r="I34" s="188"/>
      <c r="J34" s="293" t="s">
        <v>76</v>
      </c>
      <c r="K34" s="294"/>
      <c r="L34" s="189" t="s">
        <v>81</v>
      </c>
      <c r="M34" s="295">
        <f>E34</f>
        <v>0</v>
      </c>
      <c r="N34" s="296"/>
      <c r="O34" s="297" t="s">
        <v>12</v>
      </c>
      <c r="P34" s="298"/>
      <c r="Q34" s="120"/>
      <c r="R34" s="121"/>
      <c r="S34" s="97"/>
      <c r="T34" s="122"/>
      <c r="U34" s="97" t="str">
        <f>登録について!O95</f>
        <v>旭川社会人サッカー連盟　代表　加藤文隆</v>
      </c>
      <c r="V34" s="97" t="str">
        <f>登録について!O106</f>
        <v>旭川地区サッカー協会　登録口　代表　板木京悦</v>
      </c>
      <c r="W34" s="97" t="str">
        <f>登録について!O116</f>
        <v>旭川地区サッカー協会　２種委員会　代表　遠藤祥悦</v>
      </c>
      <c r="X34" s="97" t="str">
        <f>登録について!O128</f>
        <v>旭川地区サッカー協会第３種事業委員会　則末俊介</v>
      </c>
      <c r="Y34" s="97" t="str">
        <f>登録について!O139</f>
        <v>旭川サッカー協会 4種登録口 代表 田中雅城</v>
      </c>
      <c r="Z34" s="97" t="str">
        <f>登録について!$O$106</f>
        <v>旭川地区サッカー協会　登録口　代表　板木京悦</v>
      </c>
      <c r="AA34" s="97" t="str">
        <f>登録について!$O$106</f>
        <v>旭川地区サッカー協会　登録口　代表　板木京悦</v>
      </c>
      <c r="AB34" s="97" t="str">
        <f>登録について!$O$106</f>
        <v>旭川地区サッカー協会　登録口　代表　板木京悦</v>
      </c>
      <c r="AC34" s="97" t="str">
        <f>登録について!$O$106</f>
        <v>旭川地区サッカー協会　登録口　代表　板木京悦</v>
      </c>
      <c r="AD34" s="97" t="str">
        <f>登録について!$O$106</f>
        <v>旭川地区サッカー協会　登録口　代表　板木京悦</v>
      </c>
      <c r="AE34" s="97"/>
      <c r="AF34" s="121"/>
      <c r="AG34" s="121"/>
      <c r="AH34" s="121"/>
      <c r="AI34" s="121"/>
      <c r="AJ34" s="121"/>
      <c r="AK34" s="121"/>
    </row>
    <row r="35" spans="1:37" s="9" customFormat="1" ht="28.5" customHeight="1" thickTop="1" thickBot="1" x14ac:dyDescent="0.2">
      <c r="A35" s="407"/>
      <c r="B35" s="408"/>
      <c r="C35" s="408"/>
      <c r="D35" s="408"/>
      <c r="E35" s="408"/>
      <c r="F35" s="408"/>
      <c r="G35" s="408"/>
      <c r="H35" s="408"/>
      <c r="I35" s="408"/>
      <c r="J35" s="408"/>
      <c r="K35" s="409"/>
      <c r="L35" s="190" t="s">
        <v>255</v>
      </c>
      <c r="M35" s="410">
        <f>SUM(M29:N34)</f>
        <v>0</v>
      </c>
      <c r="N35" s="410"/>
      <c r="O35" s="411" t="s">
        <v>14</v>
      </c>
      <c r="P35" s="412"/>
      <c r="Q35" s="123"/>
      <c r="R35" s="123"/>
      <c r="S35" s="121"/>
      <c r="T35" s="121"/>
      <c r="U35" s="97" t="str">
        <f>登録について!O90</f>
        <v>メール</v>
      </c>
      <c r="V35" s="97" t="str">
        <f>登録について!O101</f>
        <v>メール</v>
      </c>
      <c r="W35" s="97" t="str">
        <f>登録について!O111</f>
        <v>ＦＡＸ</v>
      </c>
      <c r="X35" s="97" t="str">
        <f>登録について!O122</f>
        <v>メール</v>
      </c>
      <c r="Y35" s="97" t="str">
        <f>登録について!O134</f>
        <v>ＦＡＸ</v>
      </c>
      <c r="Z35" s="97" t="str">
        <f>登録について!$O$101</f>
        <v>メール</v>
      </c>
      <c r="AA35" s="97" t="str">
        <f>登録について!$O$101</f>
        <v>メール</v>
      </c>
      <c r="AB35" s="97" t="str">
        <f>登録について!$O$101</f>
        <v>メール</v>
      </c>
      <c r="AC35" s="97" t="str">
        <f>登録について!$O$101</f>
        <v>メール</v>
      </c>
      <c r="AD35" s="97" t="str">
        <f>登録について!$O$101</f>
        <v>メール</v>
      </c>
      <c r="AE35" s="97"/>
      <c r="AF35" s="123"/>
      <c r="AG35" s="123"/>
      <c r="AH35" s="123"/>
      <c r="AI35" s="123"/>
      <c r="AJ35" s="123"/>
      <c r="AK35" s="123"/>
    </row>
    <row r="36" spans="1:37" ht="14.25" customHeight="1" thickTop="1" x14ac:dyDescent="0.15">
      <c r="A36" s="191"/>
      <c r="B36" s="191"/>
      <c r="C36" s="191"/>
      <c r="D36" s="191"/>
      <c r="E36" s="191"/>
      <c r="F36" s="405" t="str">
        <f>IF(SUM(M32:N34)=0,"","申請料")</f>
        <v/>
      </c>
      <c r="G36" s="405"/>
      <c r="H36" s="405"/>
      <c r="I36" s="406" t="str">
        <f>IF(SUM(M32:N34)=0,"",(SUM(M32:N34)))</f>
        <v/>
      </c>
      <c r="J36" s="406"/>
      <c r="K36" s="404" t="str">
        <f>IF(M36=0,"","個人登録費計")</f>
        <v/>
      </c>
      <c r="L36" s="404"/>
      <c r="M36" s="406">
        <f>IF(O7=0,0,AE29+AE30+AE31)</f>
        <v>0</v>
      </c>
      <c r="N36" s="406"/>
      <c r="O36" s="413">
        <f>O7</f>
        <v>0</v>
      </c>
      <c r="P36" s="413"/>
      <c r="Q36" s="97"/>
      <c r="R36" s="97"/>
      <c r="S36" s="123"/>
      <c r="T36" s="123"/>
      <c r="U36" s="97">
        <f>登録について!O91</f>
        <v>0</v>
      </c>
      <c r="V36" s="97">
        <f>登録について!O102</f>
        <v>0</v>
      </c>
      <c r="W36" s="97" t="str">
        <f>登録について!O112</f>
        <v>貼る</v>
      </c>
      <c r="X36" s="97">
        <f>登録について!O123</f>
        <v>0</v>
      </c>
      <c r="Y36" s="97" t="str">
        <f>登録について!O135</f>
        <v>貼る</v>
      </c>
      <c r="Z36" s="97">
        <f>登録について!$O$102</f>
        <v>0</v>
      </c>
      <c r="AA36" s="97">
        <f>登録について!$O$102</f>
        <v>0</v>
      </c>
      <c r="AB36" s="97">
        <f>登録について!$O$102</f>
        <v>0</v>
      </c>
      <c r="AC36" s="97">
        <f>登録について!$O$102</f>
        <v>0</v>
      </c>
      <c r="AD36" s="97">
        <f>登録について!$O$102</f>
        <v>0</v>
      </c>
      <c r="AE36" s="97"/>
      <c r="AF36" s="97"/>
      <c r="AG36" s="97"/>
      <c r="AH36" s="97"/>
      <c r="AI36" s="97"/>
      <c r="AJ36" s="97"/>
      <c r="AK36" s="97"/>
    </row>
    <row r="37" spans="1:37" ht="20.25" customHeight="1" x14ac:dyDescent="0.15">
      <c r="A37" s="192"/>
      <c r="B37" s="192" t="s">
        <v>258</v>
      </c>
      <c r="C37" s="193"/>
      <c r="D37" s="194" t="s">
        <v>247</v>
      </c>
      <c r="E37" s="193"/>
      <c r="F37" s="192" t="s">
        <v>248</v>
      </c>
      <c r="G37" s="398" t="s">
        <v>249</v>
      </c>
      <c r="H37" s="398"/>
      <c r="I37" s="398"/>
      <c r="J37" s="398"/>
      <c r="K37" s="398"/>
      <c r="L37" s="398"/>
      <c r="M37" s="398"/>
      <c r="N37" s="398" t="s">
        <v>250</v>
      </c>
      <c r="O37" s="398"/>
      <c r="P37" s="398"/>
      <c r="Q37" s="97"/>
      <c r="R37" s="97"/>
      <c r="S37" s="97"/>
      <c r="T37" s="97"/>
      <c r="U37" s="97" t="str">
        <f>登録について!O89</f>
        <v>加　藤　文　隆</v>
      </c>
      <c r="V37" s="97" t="str">
        <f>登録について!O100</f>
        <v>地区協会事務局 大淵</v>
      </c>
      <c r="W37" s="97" t="str">
        <f>登録について!O110</f>
        <v>遠　藤　祥　悦</v>
      </c>
      <c r="X37" s="97" t="str">
        <f>登録について!O121</f>
        <v>則　末　俊　介</v>
      </c>
      <c r="Y37" s="97" t="str">
        <f>登録について!O133</f>
        <v>田　中　雅　城</v>
      </c>
      <c r="Z37" s="97" t="str">
        <f>登録について!$O$100</f>
        <v>地区協会事務局 大淵</v>
      </c>
      <c r="AA37" s="97" t="str">
        <f>登録について!$O$100</f>
        <v>地区協会事務局 大淵</v>
      </c>
      <c r="AB37" s="97" t="str">
        <f>登録について!$O$100</f>
        <v>地区協会事務局 大淵</v>
      </c>
      <c r="AC37" s="97" t="str">
        <f>登録について!$O$100</f>
        <v>地区協会事務局 大淵</v>
      </c>
      <c r="AD37" s="97" t="str">
        <f>登録について!$O$100</f>
        <v>地区協会事務局 大淵</v>
      </c>
      <c r="AE37" s="97"/>
      <c r="AF37" s="97"/>
      <c r="AG37" s="97"/>
      <c r="AH37" s="97"/>
      <c r="AI37" s="97"/>
      <c r="AJ37" s="97"/>
      <c r="AK37" s="97"/>
    </row>
    <row r="38" spans="1:37" x14ac:dyDescent="0.15">
      <c r="A38" s="134"/>
      <c r="B38" s="134"/>
      <c r="C38" s="134"/>
      <c r="D38" s="134"/>
      <c r="E38" s="134"/>
      <c r="F38" s="134"/>
      <c r="G38" s="134"/>
      <c r="H38" s="401" t="s">
        <v>266</v>
      </c>
      <c r="I38" s="401"/>
      <c r="J38" s="401"/>
      <c r="K38" s="401"/>
      <c r="L38" s="401"/>
      <c r="M38" s="401"/>
      <c r="N38" s="401"/>
      <c r="O38" s="401"/>
      <c r="P38" s="401"/>
      <c r="Q38" s="97"/>
      <c r="R38" s="97"/>
      <c r="S38" s="97"/>
      <c r="T38" s="97"/>
      <c r="U38" s="97"/>
      <c r="V38" s="97"/>
      <c r="W38" s="97"/>
      <c r="X38" s="97"/>
      <c r="Y38" s="97"/>
      <c r="Z38" s="97"/>
      <c r="AA38" s="97"/>
      <c r="AB38" s="97"/>
      <c r="AC38" s="97"/>
      <c r="AD38" s="97"/>
      <c r="AE38" s="97"/>
      <c r="AF38" s="97"/>
      <c r="AG38" s="97"/>
      <c r="AH38" s="97"/>
      <c r="AI38" s="97"/>
      <c r="AJ38" s="97"/>
      <c r="AK38" s="97"/>
    </row>
    <row r="39" spans="1:37" x14ac:dyDescent="0.15">
      <c r="A39" s="195"/>
      <c r="B39" s="195"/>
      <c r="C39" s="195"/>
      <c r="D39" s="195"/>
      <c r="E39" s="195"/>
      <c r="F39" s="195"/>
      <c r="G39" s="195"/>
      <c r="H39" s="195"/>
      <c r="I39" s="195"/>
      <c r="J39" s="195"/>
      <c r="K39" s="195"/>
      <c r="L39" s="195"/>
      <c r="M39" s="195"/>
      <c r="N39" s="195"/>
      <c r="O39" s="195"/>
      <c r="P39" s="195"/>
      <c r="Q39" s="97"/>
      <c r="R39" s="97"/>
      <c r="S39" s="97"/>
      <c r="T39" s="97"/>
      <c r="U39" s="97"/>
      <c r="V39" s="97"/>
      <c r="W39" s="97"/>
      <c r="X39" s="97"/>
      <c r="Y39" s="97"/>
      <c r="Z39" s="97"/>
      <c r="AA39" s="97"/>
      <c r="AB39" s="97"/>
      <c r="AC39" s="97"/>
      <c r="AD39" s="97"/>
      <c r="AE39" s="97"/>
      <c r="AF39" s="97"/>
      <c r="AG39" s="97"/>
      <c r="AH39" s="97"/>
      <c r="AI39" s="97"/>
      <c r="AJ39" s="97"/>
      <c r="AK39" s="97"/>
    </row>
    <row r="40" spans="1:37" s="27" customFormat="1" ht="18" customHeight="1" x14ac:dyDescent="0.15">
      <c r="A40" s="270" t="s">
        <v>219</v>
      </c>
      <c r="B40" s="270"/>
      <c r="C40" s="270"/>
      <c r="D40" s="270"/>
      <c r="E40" s="270"/>
      <c r="F40" s="399" t="s">
        <v>217</v>
      </c>
      <c r="G40" s="399"/>
      <c r="H40" s="399"/>
      <c r="I40" s="196" t="s">
        <v>58</v>
      </c>
      <c r="J40" s="400" t="s">
        <v>108</v>
      </c>
      <c r="K40" s="400"/>
      <c r="L40" s="400"/>
      <c r="M40" s="400" t="s">
        <v>59</v>
      </c>
      <c r="N40" s="400"/>
      <c r="O40" s="400"/>
      <c r="P40" s="400"/>
      <c r="Q40" s="124"/>
      <c r="R40" s="124"/>
      <c r="S40" s="124"/>
      <c r="T40" s="124"/>
      <c r="U40" s="124"/>
      <c r="V40" s="124"/>
      <c r="W40" s="124"/>
      <c r="X40" s="124"/>
      <c r="Y40" s="124"/>
      <c r="Z40" s="124"/>
      <c r="AA40" s="124"/>
      <c r="AB40" s="124"/>
      <c r="AC40" s="124"/>
      <c r="AD40" s="124"/>
      <c r="AE40" s="124"/>
      <c r="AF40" s="124"/>
      <c r="AG40" s="124"/>
      <c r="AH40" s="124"/>
      <c r="AI40" s="124"/>
      <c r="AJ40" s="124"/>
      <c r="AK40" s="124"/>
    </row>
    <row r="41" spans="1:37" x14ac:dyDescent="0.15">
      <c r="A41" s="134"/>
      <c r="B41" s="197"/>
      <c r="C41" s="197"/>
      <c r="D41" s="197"/>
      <c r="E41" s="197"/>
      <c r="F41" s="198"/>
      <c r="G41" s="198"/>
      <c r="H41" s="198"/>
      <c r="I41" s="269" t="s">
        <v>218</v>
      </c>
      <c r="J41" s="269"/>
      <c r="K41" s="269"/>
      <c r="L41" s="269"/>
      <c r="M41" s="269"/>
      <c r="N41" s="269"/>
      <c r="O41" s="269"/>
      <c r="P41" s="269"/>
      <c r="Q41" s="97"/>
      <c r="R41" s="97"/>
      <c r="S41" s="97"/>
      <c r="T41" s="97"/>
      <c r="U41" s="97"/>
      <c r="V41" s="97"/>
      <c r="W41" s="97"/>
      <c r="X41" s="97"/>
      <c r="Y41" s="97"/>
      <c r="Z41" s="97"/>
      <c r="AA41" s="97"/>
      <c r="AB41" s="97"/>
      <c r="AC41" s="97"/>
      <c r="AD41" s="97"/>
      <c r="AE41" s="97"/>
      <c r="AF41" s="97"/>
      <c r="AG41" s="97"/>
      <c r="AH41" s="97"/>
      <c r="AI41" s="97"/>
      <c r="AJ41" s="97"/>
      <c r="AK41" s="97"/>
    </row>
    <row r="42" spans="1:37" ht="18.75" x14ac:dyDescent="0.2">
      <c r="A42" s="199"/>
      <c r="B42" s="199"/>
      <c r="C42" s="199"/>
      <c r="D42" s="199"/>
      <c r="E42" s="199"/>
      <c r="F42" s="199"/>
      <c r="G42" s="199"/>
      <c r="H42" s="199"/>
      <c r="I42" s="199"/>
      <c r="J42" s="199"/>
      <c r="K42" s="199"/>
      <c r="L42" s="199"/>
      <c r="M42" s="199"/>
      <c r="N42" s="199"/>
      <c r="O42" s="199"/>
      <c r="P42" s="200" t="s">
        <v>264</v>
      </c>
      <c r="Q42" s="97"/>
      <c r="R42" s="97"/>
      <c r="S42" s="97"/>
      <c r="T42" s="97"/>
      <c r="U42" s="97"/>
      <c r="V42" s="97"/>
      <c r="W42" s="97"/>
      <c r="X42" s="97"/>
      <c r="Y42" s="97"/>
      <c r="Z42" s="97"/>
      <c r="AA42" s="97"/>
      <c r="AB42" s="97"/>
      <c r="AC42" s="97"/>
      <c r="AD42" s="97"/>
      <c r="AE42" s="97"/>
      <c r="AF42" s="97"/>
      <c r="AG42" s="97"/>
      <c r="AH42" s="97"/>
      <c r="AI42" s="97"/>
      <c r="AJ42" s="97"/>
      <c r="AK42" s="97"/>
    </row>
  </sheetData>
  <sheetProtection password="CAAF" sheet="1" objects="1" scenarios="1" selectLockedCells="1"/>
  <mergeCells count="102">
    <mergeCell ref="B30:C30"/>
    <mergeCell ref="O30:P30"/>
    <mergeCell ref="J32:K32"/>
    <mergeCell ref="A33:C33"/>
    <mergeCell ref="M32:N32"/>
    <mergeCell ref="M30:N30"/>
    <mergeCell ref="J16:K16"/>
    <mergeCell ref="D18:F18"/>
    <mergeCell ref="A11:P11"/>
    <mergeCell ref="B29:C29"/>
    <mergeCell ref="D5:P5"/>
    <mergeCell ref="D6:J6"/>
    <mergeCell ref="G37:M37"/>
    <mergeCell ref="N37:P37"/>
    <mergeCell ref="F40:H40"/>
    <mergeCell ref="J40:L40"/>
    <mergeCell ref="M40:P40"/>
    <mergeCell ref="H38:P38"/>
    <mergeCell ref="O32:P32"/>
    <mergeCell ref="A24:C24"/>
    <mergeCell ref="D24:G24"/>
    <mergeCell ref="K36:L36"/>
    <mergeCell ref="F36:H36"/>
    <mergeCell ref="M36:N36"/>
    <mergeCell ref="A35:K35"/>
    <mergeCell ref="M35:N35"/>
    <mergeCell ref="O35:P35"/>
    <mergeCell ref="O36:P36"/>
    <mergeCell ref="I36:J36"/>
    <mergeCell ref="A32:C32"/>
    <mergeCell ref="M8:N8"/>
    <mergeCell ref="J9:P9"/>
    <mergeCell ref="K6:L6"/>
    <mergeCell ref="M6:P6"/>
    <mergeCell ref="M7:N7"/>
    <mergeCell ref="O10:P10"/>
    <mergeCell ref="K3:L3"/>
    <mergeCell ref="A5:C5"/>
    <mergeCell ref="O29:P29"/>
    <mergeCell ref="M29:N29"/>
    <mergeCell ref="G8:H8"/>
    <mergeCell ref="J8:K8"/>
    <mergeCell ref="D20:G20"/>
    <mergeCell ref="J20:K20"/>
    <mergeCell ref="D21:P21"/>
    <mergeCell ref="A19:C19"/>
    <mergeCell ref="A20:C20"/>
    <mergeCell ref="D22:G22"/>
    <mergeCell ref="D23:P23"/>
    <mergeCell ref="D8:E8"/>
    <mergeCell ref="G9:H9"/>
    <mergeCell ref="O8:P8"/>
    <mergeCell ref="D9:E9"/>
    <mergeCell ref="L16:P16"/>
    <mergeCell ref="M31:N31"/>
    <mergeCell ref="D7:L7"/>
    <mergeCell ref="D26:P26"/>
    <mergeCell ref="A27:C27"/>
    <mergeCell ref="D27:P27"/>
    <mergeCell ref="A16:C16"/>
    <mergeCell ref="D16:E16"/>
    <mergeCell ref="L15:P15"/>
    <mergeCell ref="D1:P1"/>
    <mergeCell ref="A7:C7"/>
    <mergeCell ref="A8:C10"/>
    <mergeCell ref="B31:C31"/>
    <mergeCell ref="O7:P7"/>
    <mergeCell ref="J10:K10"/>
    <mergeCell ref="D17:E17"/>
    <mergeCell ref="A18:C18"/>
    <mergeCell ref="A26:C26"/>
    <mergeCell ref="A22:C22"/>
    <mergeCell ref="J18:O18"/>
    <mergeCell ref="D19:H19"/>
    <mergeCell ref="M10:N10"/>
    <mergeCell ref="D10:E10"/>
    <mergeCell ref="G10:H10"/>
    <mergeCell ref="A6:C6"/>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I22:K22"/>
    <mergeCell ref="I24:K24"/>
    <mergeCell ref="L22:N22"/>
    <mergeCell ref="L24:N24"/>
    <mergeCell ref="D13:E13"/>
    <mergeCell ref="G13:H13"/>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2019-02-25T12:39:17Z</cp:lastPrinted>
  <dcterms:created xsi:type="dcterms:W3CDTF">2006-03-15T07:38:12Z</dcterms:created>
  <dcterms:modified xsi:type="dcterms:W3CDTF">2019-03-21T13:07:41Z</dcterms:modified>
</cp:coreProperties>
</file>