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6"/>
  <workbookPr defaultThemeVersion="166925"/>
  <mc:AlternateContent xmlns:mc="http://schemas.openxmlformats.org/markup-compatibility/2006">
    <mc:Choice Requires="x15">
      <x15ac:absPath xmlns:x15ac="http://schemas.microsoft.com/office/spreadsheetml/2010/11/ac" url="C:\Users\2107-10393\Desktop\"/>
    </mc:Choice>
  </mc:AlternateContent>
  <xr:revisionPtr revIDLastSave="3" documentId="8_{8EAEA747-9604-4B1B-9558-1C885F5A63DA}" xr6:coauthVersionLast="47" xr6:coauthVersionMax="47" xr10:uidLastSave="{EC1124E7-B6BF-6E47-BCD5-5CAF6CFE6BC5}"/>
  <bookViews>
    <workbookView xWindow="-110" yWindow="-110" windowWidth="19420" windowHeight="10420" tabRatio="883" firstSheet="1" activeTab="1" xr2:uid="{7C06A245-C407-4862-944E-65809393A1A4}"/>
  </bookViews>
  <sheets>
    <sheet name="ＫＡＮＫＯカップ開催要項" sheetId="12" r:id="rId1"/>
    <sheet name="組み合わせ" sheetId="11" r:id="rId2"/>
    <sheet name="６・１９東川タイムテーブル " sheetId="14" r:id="rId3"/>
    <sheet name="Aブロック" sheetId="3" r:id="rId4"/>
    <sheet name="Bブロック" sheetId="5" r:id="rId5"/>
    <sheet name="Cブロック" sheetId="6" r:id="rId6"/>
    <sheet name="Dブロック" sheetId="2" r:id="rId7"/>
    <sheet name="Eブロック" sheetId="7" r:id="rId8"/>
    <sheet name="Fブロック " sheetId="8" r:id="rId9"/>
    <sheet name="Gブロック " sheetId="9" r:id="rId10"/>
    <sheet name="Hブロック " sheetId="10" r:id="rId11"/>
  </sheets>
  <definedNames>
    <definedName name="_xlnm.Print_Area" localSheetId="3">Aブロック!$A$1:$X$13</definedName>
    <definedName name="_xlnm.Print_Area" localSheetId="4">Bブロック!$A$1:$X$13</definedName>
    <definedName name="_xlnm.Print_Area" localSheetId="5">Cブロック!$A$1:$X$13</definedName>
    <definedName name="_xlnm.Print_Area" localSheetId="6">Dブロック!$A$1:$AC$16</definedName>
    <definedName name="_xlnm.Print_Area" localSheetId="7">Eブロック!$A$1:$X$13</definedName>
    <definedName name="_xlnm.Print_Area" localSheetId="8">'Fブロック '!$A$1:$X$13</definedName>
    <definedName name="_xlnm.Print_Area" localSheetId="9">'Gブロック '!$A$1:$X$13</definedName>
    <definedName name="_xlnm.Print_Area" localSheetId="10">'Hブロック '!$A$1:$AC$16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1" i="8" l="1"/>
  <c r="J11" i="8"/>
  <c r="H13" i="8"/>
  <c r="J13" i="8"/>
  <c r="A11" i="7"/>
  <c r="A8" i="7"/>
  <c r="A5" i="7"/>
  <c r="A11" i="3"/>
  <c r="A8" i="3"/>
  <c r="A5" i="3"/>
  <c r="O16" i="10"/>
  <c r="M16" i="10"/>
  <c r="J16" i="10"/>
  <c r="H16" i="10"/>
  <c r="E16" i="10"/>
  <c r="C16" i="10"/>
  <c r="O14" i="10"/>
  <c r="P15" i="10"/>
  <c r="M14" i="10"/>
  <c r="L15" i="10"/>
  <c r="J14" i="10"/>
  <c r="K15" i="10"/>
  <c r="H14" i="10"/>
  <c r="G15" i="10"/>
  <c r="E14" i="10"/>
  <c r="F15" i="10"/>
  <c r="C14" i="10"/>
  <c r="B15" i="10"/>
  <c r="D15" i="10"/>
  <c r="J13" i="10"/>
  <c r="H13" i="10"/>
  <c r="E13" i="10"/>
  <c r="C13" i="10"/>
  <c r="U12" i="10"/>
  <c r="Q12" i="10"/>
  <c r="S12" i="10"/>
  <c r="J11" i="10"/>
  <c r="K12" i="10"/>
  <c r="H11" i="10"/>
  <c r="G12" i="10"/>
  <c r="E11" i="10"/>
  <c r="F12" i="10"/>
  <c r="C11" i="10"/>
  <c r="B12" i="10"/>
  <c r="D12" i="10"/>
  <c r="E10" i="10"/>
  <c r="C10" i="10"/>
  <c r="U9" i="10"/>
  <c r="Q9" i="10"/>
  <c r="S9" i="10"/>
  <c r="P9" i="10"/>
  <c r="L9" i="10"/>
  <c r="N9" i="10"/>
  <c r="E8" i="10"/>
  <c r="F9" i="10"/>
  <c r="AA9" i="10"/>
  <c r="C8" i="10"/>
  <c r="B9" i="10"/>
  <c r="Z9" i="10"/>
  <c r="U6" i="10"/>
  <c r="Q6" i="10"/>
  <c r="S6" i="10"/>
  <c r="P6" i="10"/>
  <c r="L6" i="10"/>
  <c r="N6" i="10"/>
  <c r="K6" i="10"/>
  <c r="AA6" i="10"/>
  <c r="G6" i="10"/>
  <c r="Z6" i="10"/>
  <c r="AB6" i="10"/>
  <c r="G2" i="10"/>
  <c r="J13" i="9"/>
  <c r="H13" i="9"/>
  <c r="E13" i="9"/>
  <c r="C13" i="9"/>
  <c r="J11" i="9"/>
  <c r="H11" i="9"/>
  <c r="G12" i="9"/>
  <c r="E11" i="9"/>
  <c r="C11" i="9"/>
  <c r="D12" i="9"/>
  <c r="E10" i="9"/>
  <c r="C10" i="9"/>
  <c r="P9" i="9"/>
  <c r="N9" i="9"/>
  <c r="E8" i="9"/>
  <c r="V9" i="9"/>
  <c r="C8" i="9"/>
  <c r="N6" i="9"/>
  <c r="V6" i="9"/>
  <c r="U6" i="9"/>
  <c r="W6" i="9"/>
  <c r="E13" i="8"/>
  <c r="C13" i="8"/>
  <c r="K12" i="8"/>
  <c r="G12" i="8"/>
  <c r="E11" i="8"/>
  <c r="F12" i="8"/>
  <c r="C11" i="8"/>
  <c r="B12" i="8"/>
  <c r="D12" i="8"/>
  <c r="E10" i="8"/>
  <c r="C10" i="8"/>
  <c r="P9" i="8"/>
  <c r="L9" i="8"/>
  <c r="N9" i="8"/>
  <c r="E8" i="8"/>
  <c r="F9" i="8"/>
  <c r="V9" i="8"/>
  <c r="C8" i="8"/>
  <c r="B9" i="8"/>
  <c r="P6" i="8"/>
  <c r="L6" i="8"/>
  <c r="N6" i="8"/>
  <c r="K6" i="8"/>
  <c r="V6" i="8"/>
  <c r="G6" i="8"/>
  <c r="U6" i="8"/>
  <c r="W6" i="8"/>
  <c r="J13" i="7"/>
  <c r="H13" i="7"/>
  <c r="E13" i="7"/>
  <c r="C13" i="7"/>
  <c r="J11" i="7"/>
  <c r="H11" i="7"/>
  <c r="G12" i="7"/>
  <c r="E11" i="7"/>
  <c r="C11" i="7"/>
  <c r="D12" i="7"/>
  <c r="E10" i="7"/>
  <c r="C10" i="7"/>
  <c r="P9" i="7"/>
  <c r="N9" i="7"/>
  <c r="E8" i="7"/>
  <c r="F9" i="7"/>
  <c r="V9" i="7"/>
  <c r="C8" i="7"/>
  <c r="N6" i="7"/>
  <c r="V6" i="7"/>
  <c r="G6" i="7"/>
  <c r="U6" i="7"/>
  <c r="W6" i="7"/>
  <c r="J13" i="6"/>
  <c r="H13" i="6"/>
  <c r="E13" i="6"/>
  <c r="C13" i="6"/>
  <c r="J11" i="6"/>
  <c r="H11" i="6"/>
  <c r="E11" i="6"/>
  <c r="C11" i="6"/>
  <c r="D12" i="6"/>
  <c r="E10" i="6"/>
  <c r="C10" i="6"/>
  <c r="N9" i="6"/>
  <c r="E8" i="6"/>
  <c r="F9" i="6"/>
  <c r="V9" i="6"/>
  <c r="C8" i="6"/>
  <c r="B9" i="6"/>
  <c r="N6" i="6"/>
  <c r="K6" i="6"/>
  <c r="V6" i="6"/>
  <c r="G6" i="6"/>
  <c r="U6" i="6"/>
  <c r="W6" i="6"/>
  <c r="J13" i="5"/>
  <c r="H13" i="5"/>
  <c r="E13" i="5"/>
  <c r="C13" i="5"/>
  <c r="J11" i="5"/>
  <c r="H11" i="5"/>
  <c r="G12" i="5"/>
  <c r="E11" i="5"/>
  <c r="C11" i="5"/>
  <c r="D12" i="5"/>
  <c r="E10" i="5"/>
  <c r="C10" i="5"/>
  <c r="P9" i="5"/>
  <c r="N9" i="5"/>
  <c r="E8" i="5"/>
  <c r="F9" i="5"/>
  <c r="V9" i="5"/>
  <c r="C8" i="5"/>
  <c r="N6" i="5"/>
  <c r="V6" i="5"/>
  <c r="G6" i="5"/>
  <c r="U6" i="5"/>
  <c r="W6" i="5"/>
  <c r="J13" i="3"/>
  <c r="H13" i="3"/>
  <c r="E13" i="3"/>
  <c r="C13" i="3"/>
  <c r="J11" i="3"/>
  <c r="H11" i="3"/>
  <c r="E11" i="3"/>
  <c r="C11" i="3"/>
  <c r="D12" i="3"/>
  <c r="E10" i="3"/>
  <c r="C10" i="3"/>
  <c r="E8" i="3"/>
  <c r="C8" i="3"/>
  <c r="B9" i="3"/>
  <c r="U9" i="3"/>
  <c r="N6" i="3"/>
  <c r="K6" i="3"/>
  <c r="V6" i="3"/>
  <c r="G6" i="3"/>
  <c r="U6" i="3"/>
  <c r="G6" i="2"/>
  <c r="O16" i="2"/>
  <c r="M16" i="2"/>
  <c r="J16" i="2"/>
  <c r="H16" i="2"/>
  <c r="E16" i="2"/>
  <c r="C16" i="2"/>
  <c r="O14" i="2"/>
  <c r="M14" i="2"/>
  <c r="J14" i="2"/>
  <c r="H14" i="2"/>
  <c r="E14" i="2"/>
  <c r="C14" i="2"/>
  <c r="J13" i="2"/>
  <c r="H13" i="2"/>
  <c r="E13" i="2"/>
  <c r="C13" i="2"/>
  <c r="U12" i="2"/>
  <c r="Q12" i="2"/>
  <c r="J11" i="2"/>
  <c r="H11" i="2"/>
  <c r="E11" i="2"/>
  <c r="C11" i="2"/>
  <c r="E10" i="2"/>
  <c r="C10" i="2"/>
  <c r="U9" i="2"/>
  <c r="Q9" i="2"/>
  <c r="P9" i="2"/>
  <c r="L9" i="2"/>
  <c r="N9" i="2"/>
  <c r="E8" i="2"/>
  <c r="C8" i="2"/>
  <c r="U6" i="2"/>
  <c r="Q6" i="2"/>
  <c r="S6" i="2"/>
  <c r="P6" i="2"/>
  <c r="L6" i="2"/>
  <c r="K6" i="2"/>
  <c r="AA6" i="2"/>
  <c r="U12" i="3"/>
  <c r="V12" i="3"/>
  <c r="V12" i="5"/>
  <c r="V12" i="6"/>
  <c r="V12" i="7"/>
  <c r="V12" i="8"/>
  <c r="V12" i="9"/>
  <c r="AA12" i="10"/>
  <c r="N15" i="10"/>
  <c r="AB9" i="10"/>
  <c r="AA15" i="10"/>
  <c r="Z15" i="10"/>
  <c r="I15" i="10"/>
  <c r="W15" i="10"/>
  <c r="Z12" i="10"/>
  <c r="AB12" i="10"/>
  <c r="I12" i="10"/>
  <c r="W12" i="10"/>
  <c r="I6" i="10"/>
  <c r="D9" i="10"/>
  <c r="U9" i="9"/>
  <c r="W9" i="9"/>
  <c r="U12" i="9"/>
  <c r="W12" i="9"/>
  <c r="I12" i="9"/>
  <c r="T12" i="9"/>
  <c r="I6" i="9"/>
  <c r="U9" i="8"/>
  <c r="W9" i="8"/>
  <c r="D9" i="8"/>
  <c r="U12" i="8"/>
  <c r="W12" i="8"/>
  <c r="I12" i="8"/>
  <c r="T12" i="8"/>
  <c r="I6" i="8"/>
  <c r="U9" i="7"/>
  <c r="W9" i="7"/>
  <c r="D9" i="7"/>
  <c r="U12" i="7"/>
  <c r="W12" i="7"/>
  <c r="I12" i="7"/>
  <c r="T12" i="7"/>
  <c r="R12" i="7"/>
  <c r="I6" i="7"/>
  <c r="U12" i="6"/>
  <c r="W12" i="6"/>
  <c r="I12" i="6"/>
  <c r="U9" i="6"/>
  <c r="W9" i="6"/>
  <c r="D9" i="6"/>
  <c r="T12" i="6"/>
  <c r="S12" i="6"/>
  <c r="R12" i="6"/>
  <c r="Q12" i="6"/>
  <c r="Y11" i="6"/>
  <c r="I6" i="6"/>
  <c r="U9" i="5"/>
  <c r="W9" i="5"/>
  <c r="D9" i="5"/>
  <c r="U12" i="5"/>
  <c r="W12" i="5"/>
  <c r="I12" i="5"/>
  <c r="T12" i="5"/>
  <c r="I6" i="5"/>
  <c r="W12" i="3"/>
  <c r="F9" i="3"/>
  <c r="N9" i="3"/>
  <c r="I12" i="3"/>
  <c r="S12" i="3"/>
  <c r="I6" i="3"/>
  <c r="D9" i="3"/>
  <c r="Z6" i="2"/>
  <c r="AB6" i="2"/>
  <c r="K15" i="2"/>
  <c r="G12" i="2"/>
  <c r="F12" i="2"/>
  <c r="N6" i="2"/>
  <c r="B9" i="2"/>
  <c r="Z9" i="2"/>
  <c r="S9" i="2"/>
  <c r="B12" i="2"/>
  <c r="Z12" i="2"/>
  <c r="G15" i="2"/>
  <c r="B15" i="2"/>
  <c r="F15" i="2"/>
  <c r="K12" i="2"/>
  <c r="I12" i="2"/>
  <c r="L15" i="2"/>
  <c r="F9" i="2"/>
  <c r="AA9" i="2"/>
  <c r="P15" i="2"/>
  <c r="S12" i="2"/>
  <c r="I6" i="2"/>
  <c r="D15" i="2"/>
  <c r="V9" i="3"/>
  <c r="W9" i="3"/>
  <c r="X12" i="10"/>
  <c r="V12" i="10"/>
  <c r="AD11" i="10"/>
  <c r="Y15" i="10"/>
  <c r="W9" i="10"/>
  <c r="Y9" i="10"/>
  <c r="X9" i="10"/>
  <c r="Y12" i="10"/>
  <c r="X15" i="10"/>
  <c r="V15" i="10"/>
  <c r="W6" i="10"/>
  <c r="Y6" i="10"/>
  <c r="X6" i="10"/>
  <c r="AB15" i="10"/>
  <c r="R12" i="9"/>
  <c r="R6" i="9"/>
  <c r="S6" i="9"/>
  <c r="T6" i="9"/>
  <c r="S12" i="9"/>
  <c r="T9" i="9"/>
  <c r="S9" i="9"/>
  <c r="R9" i="9"/>
  <c r="Q9" i="9"/>
  <c r="Y8" i="9"/>
  <c r="R12" i="8"/>
  <c r="R6" i="8"/>
  <c r="S6" i="8"/>
  <c r="T6" i="8"/>
  <c r="S12" i="8"/>
  <c r="T9" i="8"/>
  <c r="R9" i="8"/>
  <c r="S9" i="8"/>
  <c r="R6" i="7"/>
  <c r="T6" i="7"/>
  <c r="S6" i="7"/>
  <c r="S12" i="7"/>
  <c r="Q12" i="7"/>
  <c r="Y11" i="7"/>
  <c r="T9" i="7"/>
  <c r="R9" i="7"/>
  <c r="S9" i="7"/>
  <c r="R6" i="6"/>
  <c r="S6" i="6"/>
  <c r="T6" i="6"/>
  <c r="T9" i="6"/>
  <c r="S9" i="6"/>
  <c r="R9" i="6"/>
  <c r="R12" i="5"/>
  <c r="R6" i="5"/>
  <c r="S6" i="5"/>
  <c r="T6" i="5"/>
  <c r="S12" i="5"/>
  <c r="T9" i="5"/>
  <c r="R9" i="5"/>
  <c r="S9" i="5"/>
  <c r="W6" i="3"/>
  <c r="T12" i="3"/>
  <c r="R9" i="3"/>
  <c r="T9" i="3"/>
  <c r="S9" i="3"/>
  <c r="R12" i="3"/>
  <c r="Q12" i="3"/>
  <c r="Y11" i="3"/>
  <c r="T6" i="3"/>
  <c r="S6" i="3"/>
  <c r="R6" i="3"/>
  <c r="AA12" i="2"/>
  <c r="AB12" i="2"/>
  <c r="AA15" i="2"/>
  <c r="Z15" i="2"/>
  <c r="D12" i="2"/>
  <c r="X12" i="2"/>
  <c r="I15" i="2"/>
  <c r="N15" i="2"/>
  <c r="Y15" i="2"/>
  <c r="Y12" i="2"/>
  <c r="W12" i="2"/>
  <c r="AB9" i="2"/>
  <c r="D9" i="2"/>
  <c r="X6" i="2"/>
  <c r="W6" i="2"/>
  <c r="Y6" i="2"/>
  <c r="AB15" i="2"/>
  <c r="Q6" i="5"/>
  <c r="Y5" i="5"/>
  <c r="Q6" i="6"/>
  <c r="Y5" i="6"/>
  <c r="Q6" i="8"/>
  <c r="Y5" i="8"/>
  <c r="Q6" i="9"/>
  <c r="Y5" i="9"/>
  <c r="AD14" i="10"/>
  <c r="V6" i="10"/>
  <c r="AD5" i="10"/>
  <c r="V9" i="10"/>
  <c r="AD8" i="10"/>
  <c r="AC9" i="10"/>
  <c r="Q12" i="9"/>
  <c r="Y11" i="9"/>
  <c r="Q9" i="8"/>
  <c r="Y8" i="8"/>
  <c r="Q12" i="8"/>
  <c r="Y11" i="8"/>
  <c r="Q9" i="7"/>
  <c r="Y8" i="7"/>
  <c r="Q6" i="7"/>
  <c r="Y5" i="7"/>
  <c r="X6" i="7"/>
  <c r="Q9" i="6"/>
  <c r="Y8" i="6"/>
  <c r="X6" i="6"/>
  <c r="Q9" i="5"/>
  <c r="Y8" i="5"/>
  <c r="Q12" i="5"/>
  <c r="Y11" i="5"/>
  <c r="Q9" i="3"/>
  <c r="Y8" i="3"/>
  <c r="Q6" i="3"/>
  <c r="Y5" i="3"/>
  <c r="X6" i="3"/>
  <c r="V12" i="2"/>
  <c r="AD11" i="2"/>
  <c r="W15" i="2"/>
  <c r="X15" i="2"/>
  <c r="V6" i="2"/>
  <c r="AD5" i="2"/>
  <c r="Y9" i="2"/>
  <c r="X9" i="2"/>
  <c r="W9" i="2"/>
  <c r="X12" i="5"/>
  <c r="X6" i="5"/>
  <c r="X9" i="5"/>
  <c r="X9" i="7"/>
  <c r="X12" i="8"/>
  <c r="X6" i="8"/>
  <c r="X9" i="8"/>
  <c r="AC6" i="10"/>
  <c r="AC12" i="10"/>
  <c r="AC15" i="10"/>
  <c r="X9" i="9"/>
  <c r="X12" i="7"/>
  <c r="X12" i="3"/>
  <c r="X9" i="3"/>
  <c r="V15" i="2"/>
  <c r="AD14" i="2"/>
  <c r="V9" i="2"/>
  <c r="AD8" i="2"/>
  <c r="AC9" i="2"/>
  <c r="AC12" i="2"/>
  <c r="AC15" i="2"/>
  <c r="AC6" i="2"/>
</calcChain>
</file>

<file path=xl/sharedStrings.xml><?xml version="1.0" encoding="utf-8"?>
<sst xmlns="http://schemas.openxmlformats.org/spreadsheetml/2006/main" count="423" uniqueCount="298">
  <si>
    <t>令和４年度　第６回ＫＡＮＫＯカップ　兼　U10北北海道大会旭川地区予選　　　　　　　　　　　　　　　　　　　　　　　</t>
  </si>
  <si>
    <t>開　　催　　要　　項</t>
    <rPh sb="0" eb="1">
      <t>カイ</t>
    </rPh>
    <rPh sb="3" eb="4">
      <t>サイ</t>
    </rPh>
    <rPh sb="6" eb="7">
      <t>ヨウ</t>
    </rPh>
    <rPh sb="9" eb="10">
      <t>コウ</t>
    </rPh>
    <phoneticPr fontId="14"/>
  </si>
  <si>
    <t>主旨</t>
    <rPh sb="0" eb="2">
      <t>シュシ</t>
    </rPh>
    <phoneticPr fontId="14"/>
  </si>
  <si>
    <t>旭川地区の少年サッカーのレベル向上を図り、U10北北海道大会への旭川代表チームを決定する。</t>
  </si>
  <si>
    <t>名称</t>
    <rPh sb="0" eb="2">
      <t>メイショウ</t>
    </rPh>
    <phoneticPr fontId="14"/>
  </si>
  <si>
    <t>令和4年度　第6回ＫＡＮＫＯカップ 兼　U10北北海道大会旭川地区予選</t>
    <rPh sb="18" eb="19">
      <t>ケン</t>
    </rPh>
    <rPh sb="23" eb="24">
      <t>キタ</t>
    </rPh>
    <rPh sb="24" eb="27">
      <t>ホッカイドウ</t>
    </rPh>
    <rPh sb="27" eb="29">
      <t>タイカイ</t>
    </rPh>
    <rPh sb="29" eb="31">
      <t>アサヒカワ</t>
    </rPh>
    <rPh sb="31" eb="33">
      <t>チク</t>
    </rPh>
    <rPh sb="33" eb="35">
      <t>ヨセン</t>
    </rPh>
    <phoneticPr fontId="14"/>
  </si>
  <si>
    <t>主催</t>
    <rPh sb="0" eb="2">
      <t>シュサイ</t>
    </rPh>
    <phoneticPr fontId="14"/>
  </si>
  <si>
    <t>旭川地区サッカー協会</t>
  </si>
  <si>
    <t>後援</t>
    <rPh sb="0" eb="2">
      <t>コウエン</t>
    </rPh>
    <phoneticPr fontId="14"/>
  </si>
  <si>
    <t>旭川市教育委員会</t>
    <rPh sb="0" eb="3">
      <t>アサヒカワシ</t>
    </rPh>
    <rPh sb="3" eb="5">
      <t>キョウイク</t>
    </rPh>
    <rPh sb="5" eb="8">
      <t>イインカイ</t>
    </rPh>
    <phoneticPr fontId="14"/>
  </si>
  <si>
    <t>特別協賛</t>
    <rPh sb="0" eb="2">
      <t>トクベツ</t>
    </rPh>
    <rPh sb="2" eb="4">
      <t>キョウサン</t>
    </rPh>
    <phoneticPr fontId="14"/>
  </si>
  <si>
    <t>北海道菅公学生服株式会社</t>
    <rPh sb="0" eb="3">
      <t>ホッカイドウ</t>
    </rPh>
    <rPh sb="3" eb="5">
      <t>カンコウ</t>
    </rPh>
    <rPh sb="5" eb="8">
      <t>ガクセイフク</t>
    </rPh>
    <rPh sb="8" eb="12">
      <t>カブシキガイシャ</t>
    </rPh>
    <phoneticPr fontId="14"/>
  </si>
  <si>
    <t>主管</t>
    <rPh sb="0" eb="2">
      <t>シュカン</t>
    </rPh>
    <phoneticPr fontId="14"/>
  </si>
  <si>
    <t>旭川地区サッカー協会、旭川地区サッカー協会第4種委員会</t>
    <rPh sb="0" eb="2">
      <t>アサヒカワ</t>
    </rPh>
    <rPh sb="2" eb="4">
      <t>チク</t>
    </rPh>
    <rPh sb="8" eb="10">
      <t>キョウカイ</t>
    </rPh>
    <rPh sb="11" eb="13">
      <t>アサヒカワ</t>
    </rPh>
    <rPh sb="13" eb="15">
      <t>チク</t>
    </rPh>
    <rPh sb="19" eb="21">
      <t>キョウカイ</t>
    </rPh>
    <rPh sb="21" eb="22">
      <t>ダイ</t>
    </rPh>
    <rPh sb="23" eb="24">
      <t>シュ</t>
    </rPh>
    <rPh sb="24" eb="27">
      <t>イインカイ</t>
    </rPh>
    <phoneticPr fontId="14"/>
  </si>
  <si>
    <t>期日</t>
    <rPh sb="0" eb="2">
      <t>キジツ</t>
    </rPh>
    <phoneticPr fontId="14"/>
  </si>
  <si>
    <t>令和4年6月18日（土）・19日（日）</t>
  </si>
  <si>
    <t>会場</t>
    <rPh sb="0" eb="2">
      <t>カイジョウ</t>
    </rPh>
    <phoneticPr fontId="14"/>
  </si>
  <si>
    <t>東川ゆめ公園　他</t>
  </si>
  <si>
    <t>参加資格</t>
    <rPh sb="0" eb="2">
      <t>サンカ</t>
    </rPh>
    <rPh sb="2" eb="4">
      <t>シカク</t>
    </rPh>
    <phoneticPr fontId="14"/>
  </si>
  <si>
    <t>①</t>
    <phoneticPr fontId="14"/>
  </si>
  <si>
    <t>本年度（公財）日本サッカー協会第4種に今年度登録済みのチームであること。</t>
    <rPh sb="0" eb="3">
      <t>ホンネンド</t>
    </rPh>
    <rPh sb="4" eb="5">
      <t>コウ</t>
    </rPh>
    <rPh sb="5" eb="6">
      <t>ザイ</t>
    </rPh>
    <rPh sb="7" eb="9">
      <t>ニホン</t>
    </rPh>
    <rPh sb="13" eb="15">
      <t>キョウカイ</t>
    </rPh>
    <rPh sb="15" eb="16">
      <t>ダイ</t>
    </rPh>
    <rPh sb="17" eb="18">
      <t>シュ</t>
    </rPh>
    <rPh sb="19" eb="22">
      <t>コンネンド</t>
    </rPh>
    <rPh sb="22" eb="24">
      <t>トウロク</t>
    </rPh>
    <rPh sb="24" eb="25">
      <t>ズ</t>
    </rPh>
    <phoneticPr fontId="14"/>
  </si>
  <si>
    <t>②</t>
    <phoneticPr fontId="14"/>
  </si>
  <si>
    <t>（公財）日本サッカー協会公認コーチ（Ｄ級コーチ以上）を有する指導者数だけ、同一チームからの複数チームの出場を認める。</t>
    <rPh sb="1" eb="2">
      <t>コウ</t>
    </rPh>
    <rPh sb="2" eb="3">
      <t>ザイ</t>
    </rPh>
    <rPh sb="4" eb="6">
      <t>ニホン</t>
    </rPh>
    <rPh sb="10" eb="12">
      <t>キョウカイ</t>
    </rPh>
    <rPh sb="12" eb="14">
      <t>コウニン</t>
    </rPh>
    <rPh sb="19" eb="20">
      <t>キュウ</t>
    </rPh>
    <rPh sb="23" eb="25">
      <t>イジョウ</t>
    </rPh>
    <rPh sb="27" eb="28">
      <t>ユウ</t>
    </rPh>
    <rPh sb="30" eb="33">
      <t>シドウシャ</t>
    </rPh>
    <rPh sb="33" eb="34">
      <t>カズ</t>
    </rPh>
    <rPh sb="37" eb="39">
      <t>ドウイツ</t>
    </rPh>
    <rPh sb="45" eb="47">
      <t>フクスウ</t>
    </rPh>
    <rPh sb="51" eb="53">
      <t>シュツジョウ</t>
    </rPh>
    <rPh sb="54" eb="55">
      <t>ミト</t>
    </rPh>
    <phoneticPr fontId="14"/>
  </si>
  <si>
    <t>③</t>
    <phoneticPr fontId="14"/>
  </si>
  <si>
    <t>参加選手は健康体であり、かつ保護者の同意を得ること。スポーツ安全協会傷害保険（第1種Ａ）もしくはこれに準ずる傷害保険に加入手続き完了のものでなければならない。</t>
    <rPh sb="0" eb="2">
      <t>サンカ</t>
    </rPh>
    <rPh sb="2" eb="4">
      <t>センシュ</t>
    </rPh>
    <rPh sb="5" eb="7">
      <t>ケンコウ</t>
    </rPh>
    <rPh sb="7" eb="8">
      <t>タイ</t>
    </rPh>
    <rPh sb="14" eb="17">
      <t>ホゴシャ</t>
    </rPh>
    <rPh sb="18" eb="20">
      <t>ドウイ</t>
    </rPh>
    <rPh sb="21" eb="22">
      <t>エ</t>
    </rPh>
    <rPh sb="30" eb="32">
      <t>アンゼン</t>
    </rPh>
    <rPh sb="32" eb="34">
      <t>キョウカイ</t>
    </rPh>
    <rPh sb="34" eb="36">
      <t>ショウガイ</t>
    </rPh>
    <rPh sb="36" eb="38">
      <t>ホケン</t>
    </rPh>
    <rPh sb="39" eb="40">
      <t>ダイ</t>
    </rPh>
    <rPh sb="41" eb="42">
      <t>シュ</t>
    </rPh>
    <rPh sb="51" eb="52">
      <t>ジュン</t>
    </rPh>
    <rPh sb="54" eb="56">
      <t>ショウガイ</t>
    </rPh>
    <rPh sb="56" eb="58">
      <t>ホケン</t>
    </rPh>
    <rPh sb="59" eb="61">
      <t>カニュウ</t>
    </rPh>
    <rPh sb="61" eb="63">
      <t>テツヅ</t>
    </rPh>
    <rPh sb="64" eb="66">
      <t>カンリョウ</t>
    </rPh>
    <phoneticPr fontId="14"/>
  </si>
  <si>
    <t>④</t>
    <phoneticPr fontId="14"/>
  </si>
  <si>
    <t>各チームの登録選手は，（公財）日本サッカー協会発行の選手証を持参すること。写真貼付のないものは無効とする。（選手証とは，KICKOFFから出力した，選手証・登録選手一覧を印刷したもの，またスマートフォンやPC等の画面に表示したものを示す。）</t>
    <rPh sb="0" eb="1">
      <t>カク</t>
    </rPh>
    <rPh sb="5" eb="7">
      <t>トウロク</t>
    </rPh>
    <rPh sb="7" eb="9">
      <t>センシュ</t>
    </rPh>
    <rPh sb="12" eb="14">
      <t>コウザイ</t>
    </rPh>
    <rPh sb="15" eb="17">
      <t>ニホン</t>
    </rPh>
    <rPh sb="21" eb="23">
      <t>キョウカイ</t>
    </rPh>
    <rPh sb="23" eb="25">
      <t>ハッコウ</t>
    </rPh>
    <rPh sb="26" eb="28">
      <t>センシュ</t>
    </rPh>
    <rPh sb="28" eb="29">
      <t>ショウ</t>
    </rPh>
    <rPh sb="30" eb="32">
      <t>ジサン</t>
    </rPh>
    <rPh sb="37" eb="39">
      <t>シャシン</t>
    </rPh>
    <rPh sb="39" eb="41">
      <t>ハリツケ</t>
    </rPh>
    <rPh sb="47" eb="49">
      <t>ムコウ</t>
    </rPh>
    <rPh sb="54" eb="56">
      <t>センシュ</t>
    </rPh>
    <rPh sb="56" eb="57">
      <t>ショウ</t>
    </rPh>
    <rPh sb="69" eb="71">
      <t>シュツリョク</t>
    </rPh>
    <rPh sb="74" eb="76">
      <t>センシュ</t>
    </rPh>
    <rPh sb="76" eb="77">
      <t>ショウ</t>
    </rPh>
    <rPh sb="78" eb="80">
      <t>トウロク</t>
    </rPh>
    <rPh sb="80" eb="82">
      <t>センシュ</t>
    </rPh>
    <rPh sb="82" eb="84">
      <t>イチラン</t>
    </rPh>
    <rPh sb="85" eb="87">
      <t>インサツ</t>
    </rPh>
    <rPh sb="104" eb="105">
      <t>トウ</t>
    </rPh>
    <rPh sb="106" eb="108">
      <t>ガメン</t>
    </rPh>
    <rPh sb="109" eb="111">
      <t>ヒョウジ</t>
    </rPh>
    <rPh sb="116" eb="117">
      <t>シメ</t>
    </rPh>
    <phoneticPr fontId="14"/>
  </si>
  <si>
    <t>⑤</t>
    <phoneticPr fontId="14"/>
  </si>
  <si>
    <t>女子登録選手の参加を認める。（4種登録または女子登録している選手）</t>
    <rPh sb="0" eb="2">
      <t>ジョシ</t>
    </rPh>
    <rPh sb="2" eb="4">
      <t>トウロク</t>
    </rPh>
    <rPh sb="4" eb="6">
      <t>センシュ</t>
    </rPh>
    <rPh sb="7" eb="9">
      <t>サンカ</t>
    </rPh>
    <rPh sb="10" eb="11">
      <t>ミト</t>
    </rPh>
    <rPh sb="16" eb="17">
      <t>シュ</t>
    </rPh>
    <rPh sb="17" eb="19">
      <t>トウロク</t>
    </rPh>
    <rPh sb="22" eb="24">
      <t>ジョシ</t>
    </rPh>
    <rPh sb="24" eb="26">
      <t>トウロク</t>
    </rPh>
    <rPh sb="30" eb="32">
      <t>センシュ</t>
    </rPh>
    <phoneticPr fontId="14"/>
  </si>
  <si>
    <t>競技方法</t>
    <rPh sb="0" eb="2">
      <t>キョウギ</t>
    </rPh>
    <rPh sb="2" eb="4">
      <t>ホウホウ</t>
    </rPh>
    <phoneticPr fontId="14"/>
  </si>
  <si>
    <t>1日目は、参加チームを8ブロック3～4チームに分け，予選リーグ戦を行う。順位に応じて、2日目のブロックを決定する。</t>
    <phoneticPr fontId="14"/>
  </si>
  <si>
    <t>2日目は4ブロックによるトーナメント戦を行う。各ブロックでの優勝チームを決定し、トロフィーを贈呈する。敗者チームを試合の経験の場とするため、交流戦をできる限り行う。</t>
    <phoneticPr fontId="14"/>
  </si>
  <si>
    <t>競技時間は24分（ハーフタイムのインターバルは3分）とする。</t>
    <rPh sb="0" eb="2">
      <t>キョウギ</t>
    </rPh>
    <rPh sb="2" eb="4">
      <t>ジカン</t>
    </rPh>
    <rPh sb="7" eb="8">
      <t>フン</t>
    </rPh>
    <rPh sb="24" eb="25">
      <t>フン</t>
    </rPh>
    <phoneticPr fontId="14"/>
  </si>
  <si>
    <t>リーグの順位の決定は、①勝点、②得失点差、③総得点、④直接対決の結果、⑤抽選によって決める。</t>
    <rPh sb="4" eb="6">
      <t>ジュンイ</t>
    </rPh>
    <rPh sb="7" eb="9">
      <t>ケッテイ</t>
    </rPh>
    <rPh sb="12" eb="13">
      <t>カチ</t>
    </rPh>
    <rPh sb="13" eb="14">
      <t>テン</t>
    </rPh>
    <rPh sb="16" eb="20">
      <t>トクシッテンサ</t>
    </rPh>
    <rPh sb="22" eb="25">
      <t>ソウトクテン</t>
    </rPh>
    <rPh sb="27" eb="29">
      <t>チョクセツ</t>
    </rPh>
    <rPh sb="29" eb="31">
      <t>タイケツ</t>
    </rPh>
    <rPh sb="32" eb="34">
      <t>ケッカ</t>
    </rPh>
    <rPh sb="36" eb="38">
      <t>チュウセン</t>
    </rPh>
    <rPh sb="42" eb="43">
      <t>キ</t>
    </rPh>
    <phoneticPr fontId="14"/>
  </si>
  <si>
    <t>トーナメントの順位の決定は，代表決定戦以外は同点の場合PK方式（３人ずつ）によって決定する。代表決定戦において同点の場合は６分の延長戦（３分－３分）を行い，なお決しない場合はPK方式（３人ずつ）により勝者を決定する。</t>
    <rPh sb="7" eb="9">
      <t>ジュンイ</t>
    </rPh>
    <rPh sb="10" eb="12">
      <t>ケッテイ</t>
    </rPh>
    <rPh sb="14" eb="16">
      <t>ダイヒョウ</t>
    </rPh>
    <rPh sb="16" eb="19">
      <t>ケッテイセン</t>
    </rPh>
    <rPh sb="19" eb="21">
      <t>イガイ</t>
    </rPh>
    <rPh sb="22" eb="24">
      <t>ドウテン</t>
    </rPh>
    <rPh sb="25" eb="27">
      <t>バアイ</t>
    </rPh>
    <rPh sb="29" eb="31">
      <t>ホウシキ</t>
    </rPh>
    <rPh sb="33" eb="34">
      <t>ニン</t>
    </rPh>
    <rPh sb="41" eb="43">
      <t>ケッテイ</t>
    </rPh>
    <rPh sb="46" eb="48">
      <t>ダイヒョウ</t>
    </rPh>
    <rPh sb="48" eb="50">
      <t>ケッテイ</t>
    </rPh>
    <rPh sb="50" eb="51">
      <t>セン</t>
    </rPh>
    <rPh sb="55" eb="57">
      <t>ドウテン</t>
    </rPh>
    <rPh sb="58" eb="60">
      <t>バアイ</t>
    </rPh>
    <rPh sb="62" eb="63">
      <t>フン</t>
    </rPh>
    <rPh sb="64" eb="67">
      <t>エンチョウセン</t>
    </rPh>
    <rPh sb="69" eb="70">
      <t>フン</t>
    </rPh>
    <rPh sb="72" eb="73">
      <t>フン</t>
    </rPh>
    <rPh sb="75" eb="76">
      <t>オコナ</t>
    </rPh>
    <rPh sb="80" eb="81">
      <t>ケッ</t>
    </rPh>
    <rPh sb="84" eb="86">
      <t>バアイ</t>
    </rPh>
    <rPh sb="89" eb="91">
      <t>ホウシキ</t>
    </rPh>
    <rPh sb="93" eb="94">
      <t>ニン</t>
    </rPh>
    <rPh sb="100" eb="102">
      <t>ショウシャ</t>
    </rPh>
    <rPh sb="103" eb="105">
      <t>ケッテイ</t>
    </rPh>
    <phoneticPr fontId="14"/>
  </si>
  <si>
    <t>競技規則</t>
    <rPh sb="0" eb="2">
      <t>キョウギ</t>
    </rPh>
    <rPh sb="2" eb="4">
      <t>キソク</t>
    </rPh>
    <phoneticPr fontId="14"/>
  </si>
  <si>
    <t>競技のフィールド</t>
    <rPh sb="0" eb="2">
      <t>キョウギ</t>
    </rPh>
    <phoneticPr fontId="14"/>
  </si>
  <si>
    <t>ピッチサイズ：縦６０ｍ、横４０ｍ　　　ペナルティマーク：８ｍ　　ペナルティエリアの縦：１２ｍ　　     　　　　　　　　ペナルティアーク：７ｍ　　　ゴールエリアの縦：４ｍ　　　　　　　　　　　　　　　　　　　　　　　　　　　　         　　　　　交代ゾーン：ハーフウェーラインを挟んで６ｍ（ハーフウェーラインから３ｍずつ）</t>
    <rPh sb="7" eb="8">
      <t>タテ</t>
    </rPh>
    <rPh sb="12" eb="13">
      <t>ヨコ</t>
    </rPh>
    <rPh sb="41" eb="42">
      <t>タテ</t>
    </rPh>
    <rPh sb="82" eb="83">
      <t>タテ</t>
    </rPh>
    <rPh sb="128" eb="130">
      <t>コウタイ</t>
    </rPh>
    <rPh sb="144" eb="145">
      <t>ハサ</t>
    </rPh>
    <phoneticPr fontId="14"/>
  </si>
  <si>
    <t>ボール　　　試合球は少年用4号球</t>
    <rPh sb="6" eb="8">
      <t>シアイ</t>
    </rPh>
    <rPh sb="8" eb="9">
      <t>キュウ</t>
    </rPh>
    <rPh sb="10" eb="13">
      <t>ショウネンヨウ</t>
    </rPh>
    <rPh sb="14" eb="15">
      <t>ゴウ</t>
    </rPh>
    <rPh sb="15" eb="16">
      <t>キュウ</t>
    </rPh>
    <phoneticPr fontId="14"/>
  </si>
  <si>
    <t>競技者の用具　　すねあて着用を義務付ける。</t>
    <rPh sb="0" eb="3">
      <t>キョウギシャ</t>
    </rPh>
    <rPh sb="4" eb="6">
      <t>ヨウグ</t>
    </rPh>
    <rPh sb="12" eb="14">
      <t>チャクヨウ</t>
    </rPh>
    <rPh sb="15" eb="18">
      <t>ギムヅ</t>
    </rPh>
    <phoneticPr fontId="14"/>
  </si>
  <si>
    <t>ユニフォーム</t>
    <phoneticPr fontId="14"/>
  </si>
  <si>
    <t>・</t>
    <phoneticPr fontId="14"/>
  </si>
  <si>
    <t>（公財）日本サッカー協会のユニフォーム規定に基づいたユニフォームを使用しなければならない。但し、以下については、一部本大会の緩和規定として採用する。</t>
    <rPh sb="1" eb="3">
      <t>コウザイ</t>
    </rPh>
    <rPh sb="4" eb="6">
      <t>ニホン</t>
    </rPh>
    <rPh sb="10" eb="12">
      <t>キョウカイ</t>
    </rPh>
    <rPh sb="19" eb="21">
      <t>キテイ</t>
    </rPh>
    <rPh sb="22" eb="23">
      <t>モト</t>
    </rPh>
    <rPh sb="33" eb="35">
      <t>シヨウ</t>
    </rPh>
    <rPh sb="45" eb="46">
      <t>タダ</t>
    </rPh>
    <rPh sb="48" eb="50">
      <t>イカ</t>
    </rPh>
    <rPh sb="56" eb="58">
      <t>イチブ</t>
    </rPh>
    <rPh sb="58" eb="61">
      <t>ホンタイカイ</t>
    </rPh>
    <rPh sb="62" eb="64">
      <t>カンワ</t>
    </rPh>
    <rPh sb="64" eb="66">
      <t>キテイ</t>
    </rPh>
    <rPh sb="69" eb="71">
      <t>サイヨウ</t>
    </rPh>
    <phoneticPr fontId="14"/>
  </si>
  <si>
    <t>本大会に登録した正・副２組のユニフォーム（シャツ・ショーツおよびソックス）を試合会場に持参し、いずれかを着用しなければならない。（正・副の２色については、明確に異なる色とする。）</t>
    <rPh sb="0" eb="3">
      <t>ホンタイカイ</t>
    </rPh>
    <rPh sb="4" eb="6">
      <t>トウロク</t>
    </rPh>
    <rPh sb="8" eb="9">
      <t>セイ</t>
    </rPh>
    <rPh sb="10" eb="11">
      <t>フク</t>
    </rPh>
    <rPh sb="12" eb="13">
      <t>クミ</t>
    </rPh>
    <rPh sb="38" eb="40">
      <t>シアイ</t>
    </rPh>
    <rPh sb="40" eb="42">
      <t>カイジョウ</t>
    </rPh>
    <rPh sb="43" eb="45">
      <t>ジサン</t>
    </rPh>
    <rPh sb="52" eb="54">
      <t>チャクヨウ</t>
    </rPh>
    <rPh sb="65" eb="66">
      <t>セイ</t>
    </rPh>
    <rPh sb="67" eb="68">
      <t>フク</t>
    </rPh>
    <rPh sb="70" eb="71">
      <t>ショク</t>
    </rPh>
    <rPh sb="77" eb="79">
      <t>メイカク</t>
    </rPh>
    <rPh sb="80" eb="81">
      <t>コト</t>
    </rPh>
    <rPh sb="83" eb="84">
      <t>イロ</t>
    </rPh>
    <phoneticPr fontId="14"/>
  </si>
  <si>
    <t>ゲーム進行時、GKがFPとなる場合（その逆の場合も）については、シャツの交換のみでもよいこととする。また、その場合、GKは他の選手との判別がつくのであれば、GKとして登録しているユニフォームでなくてもよいものとする。</t>
    <rPh sb="3" eb="6">
      <t>シンコウジ</t>
    </rPh>
    <rPh sb="15" eb="17">
      <t>バアイ</t>
    </rPh>
    <rPh sb="20" eb="21">
      <t>ギャク</t>
    </rPh>
    <rPh sb="22" eb="24">
      <t>バアイ</t>
    </rPh>
    <rPh sb="36" eb="38">
      <t>コウカン</t>
    </rPh>
    <rPh sb="55" eb="57">
      <t>バアイ</t>
    </rPh>
    <rPh sb="61" eb="62">
      <t>ホカ</t>
    </rPh>
    <rPh sb="63" eb="65">
      <t>センシュ</t>
    </rPh>
    <rPh sb="67" eb="69">
      <t>ハンベツ</t>
    </rPh>
    <rPh sb="83" eb="85">
      <t>トウロク</t>
    </rPh>
    <phoneticPr fontId="14"/>
  </si>
  <si>
    <t>ソックスにテープまたはその他の材質のものを貼り付ける、または外部に着用する場合、ソックスと同色でなくてもよい。</t>
    <rPh sb="13" eb="14">
      <t>タ</t>
    </rPh>
    <rPh sb="15" eb="17">
      <t>ザイシツ</t>
    </rPh>
    <rPh sb="21" eb="22">
      <t>ハ</t>
    </rPh>
    <rPh sb="23" eb="24">
      <t>ツ</t>
    </rPh>
    <rPh sb="30" eb="32">
      <t>ガイブ</t>
    </rPh>
    <rPh sb="33" eb="35">
      <t>チャクヨウ</t>
    </rPh>
    <rPh sb="37" eb="39">
      <t>バアイ</t>
    </rPh>
    <rPh sb="45" eb="47">
      <t>ドウショク</t>
    </rPh>
    <phoneticPr fontId="14"/>
  </si>
  <si>
    <t>アンダーシャツ、タイツの色は問わないが、チーム内で同色のものを着用する。</t>
    <rPh sb="12" eb="13">
      <t>イロ</t>
    </rPh>
    <rPh sb="14" eb="15">
      <t>ト</t>
    </rPh>
    <rPh sb="23" eb="24">
      <t>ナイ</t>
    </rPh>
    <rPh sb="25" eb="27">
      <t>ドウショク</t>
    </rPh>
    <rPh sb="31" eb="33">
      <t>チャクヨウ</t>
    </rPh>
    <phoneticPr fontId="14"/>
  </si>
  <si>
    <t>選手番号については、参加選手ごとに大会に登録されたものを使用する。</t>
    <rPh sb="0" eb="2">
      <t>センシュ</t>
    </rPh>
    <rPh sb="2" eb="4">
      <t>バンゴウ</t>
    </rPh>
    <rPh sb="10" eb="12">
      <t>サンカ</t>
    </rPh>
    <rPh sb="12" eb="14">
      <t>センシュ</t>
    </rPh>
    <rPh sb="17" eb="19">
      <t>タイカイ</t>
    </rPh>
    <rPh sb="20" eb="22">
      <t>トウロク</t>
    </rPh>
    <rPh sb="28" eb="30">
      <t>シヨウ</t>
    </rPh>
    <phoneticPr fontId="14"/>
  </si>
  <si>
    <t>競技者の数</t>
    <rPh sb="0" eb="3">
      <t>キョウギシャ</t>
    </rPh>
    <rPh sb="4" eb="5">
      <t>カズ</t>
    </rPh>
    <phoneticPr fontId="14"/>
  </si>
  <si>
    <t>1チーム8人の競技者によって行われる。チーム競技者のうち1人はGKとする。原則として、チームの構成は、選手16名以下とする。指導者は4名以内とする。</t>
    <rPh sb="5" eb="6">
      <t>ニン</t>
    </rPh>
    <rPh sb="7" eb="10">
      <t>キョウギシャ</t>
    </rPh>
    <rPh sb="14" eb="15">
      <t>オコナ</t>
    </rPh>
    <rPh sb="22" eb="25">
      <t>キョウギシャ</t>
    </rPh>
    <rPh sb="29" eb="30">
      <t>ニン</t>
    </rPh>
    <rPh sb="37" eb="39">
      <t>ゲンソク</t>
    </rPh>
    <rPh sb="47" eb="49">
      <t>コウセイ</t>
    </rPh>
    <rPh sb="51" eb="53">
      <t>センシュ</t>
    </rPh>
    <rPh sb="55" eb="56">
      <t>メイ</t>
    </rPh>
    <rPh sb="56" eb="58">
      <t>イカ</t>
    </rPh>
    <rPh sb="62" eb="65">
      <t>シドウシャ</t>
    </rPh>
    <rPh sb="67" eb="68">
      <t>メイ</t>
    </rPh>
    <rPh sb="68" eb="70">
      <t>イナイ</t>
    </rPh>
    <phoneticPr fontId="14"/>
  </si>
  <si>
    <t>⑥</t>
    <phoneticPr fontId="14"/>
  </si>
  <si>
    <t>交代</t>
    <rPh sb="0" eb="2">
      <t>コウタイ</t>
    </rPh>
    <phoneticPr fontId="14"/>
  </si>
  <si>
    <t>・・・・</t>
    <phoneticPr fontId="14"/>
  </si>
  <si>
    <t>交代して退く競技者は、交代ゾーンからフィールドの外に出る。　　　　　　　　　　　　　　　　　　　　　　　　　　　　交代要員は、交代ゾーンからフィールドに入り、競技者となる。　　　　　　　　　　　　　　　　　　　　　　       　　　　交代は、ボールがインプレー中、アウトオブプレー中にかかわらず行うことができる。　　　　　　　　　　　　　　　　　　　交代について、審判の承認を得る必要はない。</t>
    <rPh sb="0" eb="2">
      <t>コウタイ</t>
    </rPh>
    <rPh sb="4" eb="5">
      <t>シリゾ</t>
    </rPh>
    <rPh sb="6" eb="9">
      <t>キョウギシャ</t>
    </rPh>
    <rPh sb="11" eb="13">
      <t>コウタイ</t>
    </rPh>
    <rPh sb="24" eb="25">
      <t>ソト</t>
    </rPh>
    <rPh sb="26" eb="27">
      <t>デ</t>
    </rPh>
    <rPh sb="57" eb="59">
      <t>コウタイ</t>
    </rPh>
    <rPh sb="59" eb="61">
      <t>ヨウイン</t>
    </rPh>
    <rPh sb="63" eb="65">
      <t>コウタイ</t>
    </rPh>
    <rPh sb="76" eb="77">
      <t>ハイ</t>
    </rPh>
    <rPh sb="79" eb="82">
      <t>キョウギシャ</t>
    </rPh>
    <rPh sb="119" eb="121">
      <t>コウタイ</t>
    </rPh>
    <rPh sb="132" eb="133">
      <t>チュウ</t>
    </rPh>
    <rPh sb="142" eb="143">
      <t>チュウ</t>
    </rPh>
    <rPh sb="149" eb="150">
      <t>オコナ</t>
    </rPh>
    <rPh sb="177" eb="179">
      <t>コウタイ</t>
    </rPh>
    <rPh sb="184" eb="186">
      <t>シンパン</t>
    </rPh>
    <rPh sb="187" eb="189">
      <t>ショウニン</t>
    </rPh>
    <rPh sb="190" eb="191">
      <t>エ</t>
    </rPh>
    <rPh sb="192" eb="194">
      <t>ヒツヨウ</t>
    </rPh>
    <phoneticPr fontId="14"/>
  </si>
  <si>
    <t>⑦</t>
    <phoneticPr fontId="14"/>
  </si>
  <si>
    <t>審判</t>
    <rPh sb="0" eb="2">
      <t>シンパン</t>
    </rPh>
    <phoneticPr fontId="14"/>
  </si>
  <si>
    <t>1人による審判によって運営される。</t>
    <rPh sb="1" eb="2">
      <t>ニン</t>
    </rPh>
    <rPh sb="5" eb="7">
      <t>シンパン</t>
    </rPh>
    <rPh sb="11" eb="13">
      <t>ウンエイ</t>
    </rPh>
    <phoneticPr fontId="14"/>
  </si>
  <si>
    <t>⑧</t>
    <phoneticPr fontId="14"/>
  </si>
  <si>
    <t>スパイクシューズは危険を避けるため、取り替えポイントではないものとする。</t>
    <rPh sb="9" eb="11">
      <t>キケン</t>
    </rPh>
    <rPh sb="12" eb="13">
      <t>サ</t>
    </rPh>
    <rPh sb="18" eb="19">
      <t>ト</t>
    </rPh>
    <rPh sb="20" eb="21">
      <t>カ</t>
    </rPh>
    <phoneticPr fontId="14"/>
  </si>
  <si>
    <t>⑨</t>
    <phoneticPr fontId="14"/>
  </si>
  <si>
    <t>警告・退場</t>
    <rPh sb="0" eb="2">
      <t>ケイコク</t>
    </rPh>
    <rPh sb="3" eb="5">
      <t>タイジョウ</t>
    </rPh>
    <phoneticPr fontId="14"/>
  </si>
  <si>
    <t>通常の競技規則に準ずる。ただし、退場になった場合、他の選手を補充し、常に８人でプレーできるものとする。主審は、競技者が補充されようとしている間は試合を停止する。</t>
    <rPh sb="0" eb="2">
      <t>ツウジョウ</t>
    </rPh>
    <rPh sb="3" eb="5">
      <t>キョウギ</t>
    </rPh>
    <rPh sb="5" eb="7">
      <t>キソク</t>
    </rPh>
    <rPh sb="8" eb="9">
      <t>ジュン</t>
    </rPh>
    <rPh sb="16" eb="18">
      <t>タイジョウ</t>
    </rPh>
    <rPh sb="22" eb="24">
      <t>バアイ</t>
    </rPh>
    <rPh sb="25" eb="26">
      <t>タ</t>
    </rPh>
    <rPh sb="27" eb="29">
      <t>センシュ</t>
    </rPh>
    <rPh sb="30" eb="32">
      <t>ホジュウ</t>
    </rPh>
    <rPh sb="34" eb="35">
      <t>ツネ</t>
    </rPh>
    <rPh sb="37" eb="38">
      <t>ニン</t>
    </rPh>
    <rPh sb="51" eb="53">
      <t>シュシン</t>
    </rPh>
    <rPh sb="55" eb="58">
      <t>キョウギシャ</t>
    </rPh>
    <rPh sb="59" eb="61">
      <t>ホジュウ</t>
    </rPh>
    <rPh sb="70" eb="71">
      <t>アイダ</t>
    </rPh>
    <rPh sb="72" eb="74">
      <t>シアイ</t>
    </rPh>
    <rPh sb="75" eb="77">
      <t>テイシ</t>
    </rPh>
    <phoneticPr fontId="14"/>
  </si>
  <si>
    <t>大会期間中、警告を２回受けた競技者は、次の１試合に出場できない。退場を命じられた競技者は、次の１試合に出場できない。それ以降の処置については三役・事務局で決定する。</t>
    <rPh sb="0" eb="2">
      <t>タイカイ</t>
    </rPh>
    <rPh sb="2" eb="5">
      <t>キカンチュウ</t>
    </rPh>
    <rPh sb="6" eb="8">
      <t>ケイコク</t>
    </rPh>
    <rPh sb="10" eb="11">
      <t>カイ</t>
    </rPh>
    <rPh sb="11" eb="12">
      <t>ウ</t>
    </rPh>
    <rPh sb="14" eb="17">
      <t>キョウギシャ</t>
    </rPh>
    <rPh sb="19" eb="20">
      <t>ツギ</t>
    </rPh>
    <rPh sb="22" eb="24">
      <t>シアイ</t>
    </rPh>
    <rPh sb="25" eb="27">
      <t>シュツジョウ</t>
    </rPh>
    <rPh sb="32" eb="34">
      <t>タイジョウ</t>
    </rPh>
    <rPh sb="35" eb="36">
      <t>メイ</t>
    </rPh>
    <rPh sb="40" eb="43">
      <t>キョウギシャ</t>
    </rPh>
    <rPh sb="45" eb="46">
      <t>ツギ</t>
    </rPh>
    <rPh sb="48" eb="50">
      <t>シアイ</t>
    </rPh>
    <rPh sb="51" eb="53">
      <t>シュツジョウ</t>
    </rPh>
    <rPh sb="60" eb="62">
      <t>イコウ</t>
    </rPh>
    <rPh sb="63" eb="65">
      <t>ショチ</t>
    </rPh>
    <rPh sb="70" eb="72">
      <t>サンヤク</t>
    </rPh>
    <rPh sb="73" eb="76">
      <t>ジムキョク</t>
    </rPh>
    <rPh sb="77" eb="79">
      <t>ケッテイ</t>
    </rPh>
    <phoneticPr fontId="14"/>
  </si>
  <si>
    <t>⑩</t>
    <phoneticPr fontId="14"/>
  </si>
  <si>
    <t>フリーキックの際、相手競技者は７ｍ以上ボールから離れる。</t>
    <rPh sb="7" eb="8">
      <t>サイ</t>
    </rPh>
    <rPh sb="9" eb="11">
      <t>アイテ</t>
    </rPh>
    <rPh sb="11" eb="14">
      <t>キョウギシャ</t>
    </rPh>
    <rPh sb="17" eb="19">
      <t>イジョウ</t>
    </rPh>
    <rPh sb="24" eb="25">
      <t>ハナ</t>
    </rPh>
    <phoneticPr fontId="14"/>
  </si>
  <si>
    <t>⑪</t>
    <phoneticPr fontId="14"/>
  </si>
  <si>
    <t>コーナーキックの際は、ボールがインプレーになるまで、相手競技者は７ｍ以上離れる。</t>
    <rPh sb="8" eb="9">
      <t>サイ</t>
    </rPh>
    <rPh sb="26" eb="28">
      <t>アイテ</t>
    </rPh>
    <rPh sb="28" eb="31">
      <t>キョウギシャ</t>
    </rPh>
    <rPh sb="34" eb="36">
      <t>イジョウ</t>
    </rPh>
    <rPh sb="36" eb="37">
      <t>ハナ</t>
    </rPh>
    <phoneticPr fontId="14"/>
  </si>
  <si>
    <t>参加申し込み</t>
    <rPh sb="0" eb="2">
      <t>サンカ</t>
    </rPh>
    <rPh sb="2" eb="3">
      <t>モウ</t>
    </rPh>
    <rPh sb="4" eb="5">
      <t>コ</t>
    </rPh>
    <phoneticPr fontId="14"/>
  </si>
  <si>
    <t>参加を希望するチームは、5月7日（土）１７：００までに参加意思を事務局までグーグルフォームにて表明すること。また、所定の用紙(大会登録票)を複数チーム参加する場合は5月9日（月）17：00まで、1チーム参加の場合は6月8日（水）17：00までに下記リンクのフォルダに提出すること。未提出のチームは出場することができない。</t>
  </si>
  <si>
    <t>②</t>
  </si>
  <si>
    <t>申し込み先
https://drive.google.com/drive/folders/1-4FJ--aYq3adRmmipbt5LK8TGrq9yhhI</t>
  </si>
  <si>
    <t>組み合わせ</t>
    <rPh sb="0" eb="1">
      <t>ク</t>
    </rPh>
    <rPh sb="2" eb="3">
      <t>ア</t>
    </rPh>
    <phoneticPr fontId="14"/>
  </si>
  <si>
    <t>事務局で行う。</t>
  </si>
  <si>
    <t>代表者会議</t>
    <rPh sb="0" eb="3">
      <t>ダイヒョウシャ</t>
    </rPh>
    <rPh sb="3" eb="5">
      <t>カイギ</t>
    </rPh>
    <phoneticPr fontId="14"/>
  </si>
  <si>
    <t>行わない。</t>
  </si>
  <si>
    <t>開会式</t>
    <rPh sb="0" eb="2">
      <t>カイカイ</t>
    </rPh>
    <rPh sb="2" eb="3">
      <t>シキ</t>
    </rPh>
    <phoneticPr fontId="14"/>
  </si>
  <si>
    <t>行わない。</t>
    <rPh sb="0" eb="1">
      <t>オコナ</t>
    </rPh>
    <phoneticPr fontId="14"/>
  </si>
  <si>
    <t>閉会式</t>
    <rPh sb="0" eb="3">
      <t>ヘイカイシキ</t>
    </rPh>
    <phoneticPr fontId="14"/>
  </si>
  <si>
    <t>各ブロック１位のチームを表彰する。</t>
  </si>
  <si>
    <t>その他</t>
    <rPh sb="2" eb="3">
      <t>タ</t>
    </rPh>
    <phoneticPr fontId="14"/>
  </si>
  <si>
    <t>各ブロック１位のチーム（計4チーム）は北北海道大会（7月16～17日・十勝）への出場を義務付ける。</t>
  </si>
  <si>
    <t>荒天・震災・雷など、不測の事態が発生した場合は、4種事務局において協議の上、対処する。中断・中止・延期する場合があることを留意のこと。</t>
    <rPh sb="0" eb="1">
      <t>ア</t>
    </rPh>
    <rPh sb="1" eb="2">
      <t>テン</t>
    </rPh>
    <rPh sb="3" eb="5">
      <t>シンサイ</t>
    </rPh>
    <rPh sb="6" eb="7">
      <t>カミナリ</t>
    </rPh>
    <rPh sb="10" eb="12">
      <t>フソク</t>
    </rPh>
    <rPh sb="13" eb="15">
      <t>ジタイ</t>
    </rPh>
    <rPh sb="16" eb="18">
      <t>ハッセイ</t>
    </rPh>
    <rPh sb="20" eb="22">
      <t>バアイ</t>
    </rPh>
    <rPh sb="25" eb="26">
      <t>シュ</t>
    </rPh>
    <rPh sb="26" eb="29">
      <t>ジムキョク</t>
    </rPh>
    <rPh sb="33" eb="35">
      <t>キョウギ</t>
    </rPh>
    <rPh sb="36" eb="37">
      <t>ウエ</t>
    </rPh>
    <rPh sb="38" eb="40">
      <t>タイショ</t>
    </rPh>
    <rPh sb="43" eb="45">
      <t>チュウダン</t>
    </rPh>
    <rPh sb="46" eb="48">
      <t>チュウシ</t>
    </rPh>
    <rPh sb="49" eb="51">
      <t>エンキ</t>
    </rPh>
    <rPh sb="53" eb="55">
      <t>バアイ</t>
    </rPh>
    <rPh sb="61" eb="63">
      <t>リュウイ</t>
    </rPh>
    <phoneticPr fontId="14"/>
  </si>
  <si>
    <t>問い合わせ先</t>
    <rPh sb="0" eb="1">
      <t>ト</t>
    </rPh>
    <rPh sb="2" eb="3">
      <t>ア</t>
    </rPh>
    <rPh sb="5" eb="6">
      <t>サキ</t>
    </rPh>
    <phoneticPr fontId="14"/>
  </si>
  <si>
    <t>旭川地区サッカー協会　第4種委員会　事務局</t>
    <rPh sb="0" eb="2">
      <t>アサヒカワ</t>
    </rPh>
    <rPh sb="2" eb="4">
      <t>チク</t>
    </rPh>
    <rPh sb="8" eb="10">
      <t>キョウカイ</t>
    </rPh>
    <rPh sb="11" eb="12">
      <t>ダイ</t>
    </rPh>
    <rPh sb="13" eb="14">
      <t>シュ</t>
    </rPh>
    <rPh sb="14" eb="17">
      <t>イインカイ</t>
    </rPh>
    <rPh sb="18" eb="21">
      <t>ジムキョク</t>
    </rPh>
    <phoneticPr fontId="14"/>
  </si>
  <si>
    <t>旭川市立神居東小学校　　岡　義章</t>
    <rPh sb="0" eb="4">
      <t>アサヒカワシリツ</t>
    </rPh>
    <rPh sb="4" eb="6">
      <t>カムイ</t>
    </rPh>
    <rPh sb="6" eb="7">
      <t>ヒガシ</t>
    </rPh>
    <rPh sb="7" eb="10">
      <t>ショウガッコウ</t>
    </rPh>
    <rPh sb="12" eb="13">
      <t>オカ</t>
    </rPh>
    <rPh sb="14" eb="16">
      <t>ヨシアキ</t>
    </rPh>
    <phoneticPr fontId="14"/>
  </si>
  <si>
    <t>　　　（神居東小学校　TEL 0166-62-2932   FAX 0166-62-2720）</t>
    <rPh sb="4" eb="6">
      <t>カムイ</t>
    </rPh>
    <rPh sb="6" eb="7">
      <t>ヒガシ</t>
    </rPh>
    <rPh sb="7" eb="10">
      <t>ショウガッコウ</t>
    </rPh>
    <phoneticPr fontId="14"/>
  </si>
  <si>
    <t>　　　（Ｅ－mail　　　yos1978ok@yahoo.co.jp）</t>
    <phoneticPr fontId="14"/>
  </si>
  <si>
    <t>Ａコート</t>
    <phoneticPr fontId="4"/>
  </si>
  <si>
    <t>Ｂコート</t>
    <phoneticPr fontId="4"/>
  </si>
  <si>
    <t>№</t>
    <phoneticPr fontId="4"/>
  </si>
  <si>
    <t>kick off</t>
    <phoneticPr fontId="4"/>
  </si>
  <si>
    <t>ブロック・節</t>
    <rPh sb="5" eb="6">
      <t>セツ</t>
    </rPh>
    <phoneticPr fontId="4"/>
  </si>
  <si>
    <t>対戦</t>
    <rPh sb="0" eb="2">
      <t>タイセン</t>
    </rPh>
    <phoneticPr fontId="4"/>
  </si>
  <si>
    <t>R・AR</t>
    <phoneticPr fontId="4"/>
  </si>
  <si>
    <t>M1</t>
    <phoneticPr fontId="4"/>
  </si>
  <si>
    <t>Ⅰ</t>
    <phoneticPr fontId="14"/>
  </si>
  <si>
    <t>vs</t>
    <phoneticPr fontId="4"/>
  </si>
  <si>
    <t>M2</t>
    <phoneticPr fontId="14"/>
  </si>
  <si>
    <t>M2</t>
    <phoneticPr fontId="4"/>
  </si>
  <si>
    <t>vs</t>
  </si>
  <si>
    <t>M1</t>
    <phoneticPr fontId="14"/>
  </si>
  <si>
    <t>M8</t>
    <phoneticPr fontId="14"/>
  </si>
  <si>
    <t>M3</t>
    <phoneticPr fontId="4"/>
  </si>
  <si>
    <t>M4</t>
    <phoneticPr fontId="14"/>
  </si>
  <si>
    <t>M1A勝</t>
    <rPh sb="3" eb="4">
      <t>カ</t>
    </rPh>
    <phoneticPr fontId="14"/>
  </si>
  <si>
    <t>M4</t>
    <phoneticPr fontId="4"/>
  </si>
  <si>
    <t>M1B勝</t>
    <rPh sb="3" eb="4">
      <t>カ</t>
    </rPh>
    <phoneticPr fontId="14"/>
  </si>
  <si>
    <t>M5</t>
    <phoneticPr fontId="14"/>
  </si>
  <si>
    <t>Ⅳ</t>
  </si>
  <si>
    <t>増毛</t>
  </si>
  <si>
    <t>M2A勝</t>
    <rPh sb="3" eb="4">
      <t>カ</t>
    </rPh>
    <phoneticPr fontId="14"/>
  </si>
  <si>
    <t>M3</t>
    <phoneticPr fontId="14"/>
  </si>
  <si>
    <t>M5</t>
    <phoneticPr fontId="4"/>
  </si>
  <si>
    <t>M3A勝</t>
    <rPh sb="3" eb="4">
      <t>カ</t>
    </rPh>
    <phoneticPr fontId="14"/>
  </si>
  <si>
    <t>交流</t>
    <rPh sb="0" eb="2">
      <t>コウリュウ</t>
    </rPh>
    <phoneticPr fontId="14"/>
  </si>
  <si>
    <t>M6</t>
    <phoneticPr fontId="4"/>
  </si>
  <si>
    <t>M7</t>
    <phoneticPr fontId="4"/>
  </si>
  <si>
    <t>M3B勝</t>
    <rPh sb="3" eb="4">
      <t>カ</t>
    </rPh>
    <phoneticPr fontId="14"/>
  </si>
  <si>
    <t>M4A勝</t>
    <rPh sb="3" eb="4">
      <t>カ</t>
    </rPh>
    <phoneticPr fontId="14"/>
  </si>
  <si>
    <t>準決負</t>
    <rPh sb="0" eb="2">
      <t>ジュンケツ</t>
    </rPh>
    <rPh sb="2" eb="3">
      <t>マ</t>
    </rPh>
    <phoneticPr fontId="14"/>
  </si>
  <si>
    <t>M8</t>
    <phoneticPr fontId="4"/>
  </si>
  <si>
    <t>Ⅲ</t>
    <phoneticPr fontId="14"/>
  </si>
  <si>
    <t>M9</t>
    <phoneticPr fontId="14"/>
  </si>
  <si>
    <t>M10</t>
    <phoneticPr fontId="14"/>
  </si>
  <si>
    <t>GBB</t>
  </si>
  <si>
    <t>M11</t>
    <phoneticPr fontId="14"/>
  </si>
  <si>
    <t>M8A勝</t>
    <rPh sb="3" eb="4">
      <t>カ</t>
    </rPh>
    <phoneticPr fontId="14"/>
  </si>
  <si>
    <t>M8B勝</t>
    <rPh sb="3" eb="4">
      <t>カ</t>
    </rPh>
    <phoneticPr fontId="14"/>
  </si>
  <si>
    <t>M12</t>
    <phoneticPr fontId="14"/>
  </si>
  <si>
    <t>Ⅱ</t>
  </si>
  <si>
    <t>ふらの</t>
  </si>
  <si>
    <t>M13</t>
    <phoneticPr fontId="14"/>
  </si>
  <si>
    <t>M14</t>
    <phoneticPr fontId="14"/>
  </si>
  <si>
    <t>令和４年度　第６回ＫＡＮＫＯカップ　兼　U10北北海道大会旭川地区予選　　　　　　　　　</t>
    <phoneticPr fontId="14"/>
  </si>
  <si>
    <t>開　　催　　要　　項</t>
    <phoneticPr fontId="14"/>
  </si>
  <si>
    <t>末広</t>
    <rPh sb="0" eb="2">
      <t>スエヒロ</t>
    </rPh>
    <phoneticPr fontId="14"/>
  </si>
  <si>
    <t>上富良野</t>
    <rPh sb="0" eb="4">
      <t>カミフラノ</t>
    </rPh>
    <phoneticPr fontId="14"/>
  </si>
  <si>
    <t>神楽岡</t>
    <rPh sb="0" eb="3">
      <t>カグラオカ</t>
    </rPh>
    <phoneticPr fontId="14"/>
  </si>
  <si>
    <t>東川会場</t>
    <rPh sb="0" eb="1">
      <t>ヒガシ</t>
    </rPh>
    <rPh sb="1" eb="2">
      <t>カワ</t>
    </rPh>
    <rPh sb="2" eb="4">
      <t>カイジョウ</t>
    </rPh>
    <phoneticPr fontId="14"/>
  </si>
  <si>
    <t>【決勝トーナメント】</t>
    <rPh sb="1" eb="3">
      <t>ケッショウ</t>
    </rPh>
    <phoneticPr fontId="14"/>
  </si>
  <si>
    <t>午前の部</t>
    <rPh sb="0" eb="2">
      <t>ゴゼン</t>
    </rPh>
    <rPh sb="3" eb="4">
      <t>ブ</t>
    </rPh>
    <phoneticPr fontId="14"/>
  </si>
  <si>
    <t>Ⅰブロック</t>
    <phoneticPr fontId="14"/>
  </si>
  <si>
    <t>Ⅱブロック</t>
    <phoneticPr fontId="14"/>
  </si>
  <si>
    <t>Ⅰブロック代表</t>
    <rPh sb="5" eb="7">
      <t>ダイヒョウ</t>
    </rPh>
    <phoneticPr fontId="14"/>
  </si>
  <si>
    <t>Ⅱブロック代表</t>
    <rPh sb="5" eb="7">
      <t>ダイヒョウ</t>
    </rPh>
    <phoneticPr fontId="14"/>
  </si>
  <si>
    <t>M７A</t>
    <phoneticPr fontId="14"/>
  </si>
  <si>
    <t>M7B</t>
    <phoneticPr fontId="14"/>
  </si>
  <si>
    <t>M3B</t>
    <phoneticPr fontId="14"/>
  </si>
  <si>
    <t>M4A</t>
    <phoneticPr fontId="14"/>
  </si>
  <si>
    <t>M5A</t>
    <phoneticPr fontId="14"/>
  </si>
  <si>
    <t>M1A</t>
    <phoneticPr fontId="14"/>
  </si>
  <si>
    <t>M1B</t>
    <phoneticPr fontId="14"/>
  </si>
  <si>
    <t>M2A</t>
    <phoneticPr fontId="14"/>
  </si>
  <si>
    <t>M2B</t>
    <phoneticPr fontId="14"/>
  </si>
  <si>
    <t>M3A</t>
    <phoneticPr fontId="14"/>
  </si>
  <si>
    <t>トロンコ</t>
  </si>
  <si>
    <t>上富良野</t>
  </si>
  <si>
    <t>留萌</t>
  </si>
  <si>
    <t>ASTRO</t>
  </si>
  <si>
    <t>ウイングス</t>
  </si>
  <si>
    <t>神居東</t>
  </si>
  <si>
    <t>凌雲</t>
  </si>
  <si>
    <t>永山南</t>
  </si>
  <si>
    <t>コンサ東川</t>
  </si>
  <si>
    <t>西御料地</t>
  </si>
  <si>
    <t>末広</t>
  </si>
  <si>
    <t>神楽岡</t>
  </si>
  <si>
    <t>午後の部</t>
    <rPh sb="0" eb="2">
      <t>ゴゴ</t>
    </rPh>
    <rPh sb="3" eb="4">
      <t>ブ</t>
    </rPh>
    <phoneticPr fontId="14"/>
  </si>
  <si>
    <t>Ⅲブロック</t>
    <phoneticPr fontId="14"/>
  </si>
  <si>
    <t>Ⅳブロック</t>
    <phoneticPr fontId="14"/>
  </si>
  <si>
    <t>Ⅲブロック代表</t>
    <rPh sb="5" eb="7">
      <t>ダイヒョウ</t>
    </rPh>
    <phoneticPr fontId="14"/>
  </si>
  <si>
    <t>Ⅳブロック代表</t>
    <rPh sb="5" eb="7">
      <t>ダイヒョウ</t>
    </rPh>
    <phoneticPr fontId="14"/>
  </si>
  <si>
    <t>M14A</t>
    <phoneticPr fontId="14"/>
  </si>
  <si>
    <t>M14B</t>
    <phoneticPr fontId="14"/>
  </si>
  <si>
    <t>M10B</t>
    <phoneticPr fontId="14"/>
  </si>
  <si>
    <t>M11A</t>
    <phoneticPr fontId="14"/>
  </si>
  <si>
    <t>M11B</t>
    <phoneticPr fontId="14"/>
  </si>
  <si>
    <t>M12A</t>
    <phoneticPr fontId="14"/>
  </si>
  <si>
    <t>M8A</t>
    <phoneticPr fontId="14"/>
  </si>
  <si>
    <t>M8B</t>
    <phoneticPr fontId="14"/>
  </si>
  <si>
    <t>M9A</t>
    <phoneticPr fontId="14"/>
  </si>
  <si>
    <t>M9B</t>
    <phoneticPr fontId="14"/>
  </si>
  <si>
    <t>M10A</t>
    <phoneticPr fontId="14"/>
  </si>
  <si>
    <t>VITA-A</t>
  </si>
  <si>
    <t>東光</t>
  </si>
  <si>
    <t>VITA-B</t>
  </si>
  <si>
    <t>東川</t>
  </si>
  <si>
    <t>リベルタ</t>
  </si>
  <si>
    <t>RIVALE</t>
  </si>
  <si>
    <t>忠和</t>
  </si>
  <si>
    <t>SFIDA</t>
  </si>
  <si>
    <t>ビアンコ</t>
  </si>
  <si>
    <t>中富良野</t>
  </si>
  <si>
    <t>北鎮</t>
  </si>
  <si>
    <t>Aブロック</t>
    <phoneticPr fontId="4"/>
  </si>
  <si>
    <t>VITA-B</t>
    <phoneticPr fontId="4"/>
  </si>
  <si>
    <t>凌雲</t>
    <rPh sb="0" eb="2">
      <t>リョウウン</t>
    </rPh>
    <phoneticPr fontId="4"/>
  </si>
  <si>
    <t>トロンコ</t>
    <phoneticPr fontId="4"/>
  </si>
  <si>
    <t>勝点</t>
    <rPh sb="0" eb="1">
      <t>カ</t>
    </rPh>
    <rPh sb="1" eb="2">
      <t>テン</t>
    </rPh>
    <phoneticPr fontId="4"/>
  </si>
  <si>
    <t>勝</t>
    <rPh sb="0" eb="1">
      <t>カ</t>
    </rPh>
    <phoneticPr fontId="4"/>
  </si>
  <si>
    <t>分</t>
    <rPh sb="0" eb="1">
      <t>ワ</t>
    </rPh>
    <phoneticPr fontId="4"/>
  </si>
  <si>
    <t>負</t>
    <rPh sb="0" eb="1">
      <t>マ</t>
    </rPh>
    <phoneticPr fontId="4"/>
  </si>
  <si>
    <t>得点</t>
    <rPh sb="0" eb="2">
      <t>トクテン</t>
    </rPh>
    <phoneticPr fontId="4"/>
  </si>
  <si>
    <t>失点</t>
    <rPh sb="0" eb="2">
      <t>シッテン</t>
    </rPh>
    <phoneticPr fontId="4"/>
  </si>
  <si>
    <t>得失</t>
    <rPh sb="0" eb="2">
      <t>トクシツ</t>
    </rPh>
    <phoneticPr fontId="4"/>
  </si>
  <si>
    <t>順位</t>
    <rPh sb="0" eb="2">
      <t>ジュンイ</t>
    </rPh>
    <phoneticPr fontId="4"/>
  </si>
  <si>
    <t>Bブロック</t>
    <phoneticPr fontId="4"/>
  </si>
  <si>
    <t>末広</t>
    <rPh sb="0" eb="2">
      <t>スエヒロ</t>
    </rPh>
    <phoneticPr fontId="4"/>
  </si>
  <si>
    <t>ASTRO</t>
    <phoneticPr fontId="4"/>
  </si>
  <si>
    <t>RIVALE</t>
    <phoneticPr fontId="4"/>
  </si>
  <si>
    <t>Cブロック</t>
    <phoneticPr fontId="4"/>
  </si>
  <si>
    <t>ふらの</t>
    <phoneticPr fontId="4"/>
  </si>
  <si>
    <t>東光</t>
    <rPh sb="0" eb="2">
      <t>トウコウ</t>
    </rPh>
    <phoneticPr fontId="4"/>
  </si>
  <si>
    <t>中富良野</t>
    <rPh sb="0" eb="4">
      <t>ナカフラノ</t>
    </rPh>
    <phoneticPr fontId="4"/>
  </si>
  <si>
    <t>Dブロック</t>
    <phoneticPr fontId="4"/>
  </si>
  <si>
    <t>北鎮</t>
    <rPh sb="0" eb="1">
      <t>キタ</t>
    </rPh>
    <rPh sb="1" eb="2">
      <t>マモル</t>
    </rPh>
    <phoneticPr fontId="4"/>
  </si>
  <si>
    <t>リベルタ</t>
    <phoneticPr fontId="4"/>
  </si>
  <si>
    <t>コンサ東川</t>
    <rPh sb="3" eb="5">
      <t>ヒガシカワ</t>
    </rPh>
    <phoneticPr fontId="4"/>
  </si>
  <si>
    <t>SFIDA</t>
    <phoneticPr fontId="4"/>
  </si>
  <si>
    <t>北鎮</t>
    <rPh sb="0" eb="1">
      <t>ホク</t>
    </rPh>
    <rPh sb="1" eb="2">
      <t>チン</t>
    </rPh>
    <phoneticPr fontId="4"/>
  </si>
  <si>
    <t>Eブロック</t>
    <phoneticPr fontId="4"/>
  </si>
  <si>
    <t>留萌</t>
    <rPh sb="0" eb="2">
      <t>ルモイ</t>
    </rPh>
    <phoneticPr fontId="4"/>
  </si>
  <si>
    <t>VITA-A</t>
    <phoneticPr fontId="4"/>
  </si>
  <si>
    <t>忠和</t>
    <rPh sb="0" eb="2">
      <t>チュウワ</t>
    </rPh>
    <phoneticPr fontId="4"/>
  </si>
  <si>
    <t>Fブロック</t>
    <phoneticPr fontId="4"/>
  </si>
  <si>
    <t>GBB</t>
    <phoneticPr fontId="4"/>
  </si>
  <si>
    <t>神居東</t>
    <rPh sb="0" eb="3">
      <t>カムイヒガシ</t>
    </rPh>
    <phoneticPr fontId="4"/>
  </si>
  <si>
    <t>東川</t>
    <rPh sb="0" eb="2">
      <t>ヒガシカワ</t>
    </rPh>
    <phoneticPr fontId="4"/>
  </si>
  <si>
    <t>Gブロック</t>
    <phoneticPr fontId="4"/>
  </si>
  <si>
    <t>西御料地</t>
    <rPh sb="0" eb="1">
      <t>ニシ</t>
    </rPh>
    <rPh sb="1" eb="4">
      <t>ゴリョウチ</t>
    </rPh>
    <phoneticPr fontId="4"/>
  </si>
  <si>
    <t>増毛</t>
    <rPh sb="0" eb="2">
      <t>マシケ</t>
    </rPh>
    <phoneticPr fontId="4"/>
  </si>
  <si>
    <t>上富良野</t>
    <rPh sb="0" eb="4">
      <t>カミフラノ</t>
    </rPh>
    <phoneticPr fontId="4"/>
  </si>
  <si>
    <t>西御料地</t>
    <rPh sb="0" eb="4">
      <t>ニシゴリョウチ</t>
    </rPh>
    <phoneticPr fontId="4"/>
  </si>
  <si>
    <t>Hブロック</t>
    <phoneticPr fontId="4"/>
  </si>
  <si>
    <t>永山南</t>
    <rPh sb="0" eb="3">
      <t>ナガヤマミナミ</t>
    </rPh>
    <phoneticPr fontId="4"/>
  </si>
  <si>
    <t>神楽岡</t>
    <rPh sb="0" eb="3">
      <t>カグラオカ</t>
    </rPh>
    <phoneticPr fontId="4"/>
  </si>
  <si>
    <t>ウイングス</t>
    <phoneticPr fontId="4"/>
  </si>
  <si>
    <t>ビアンコネロ</t>
    <phoneticPr fontId="4"/>
  </si>
  <si>
    <t>M11A勝</t>
  </si>
  <si>
    <t>M10B勝</t>
  </si>
  <si>
    <t>交流</t>
    <rPh sb="0" eb="2">
      <t>コウリュウ</t>
    </rPh>
    <phoneticPr fontId="4"/>
  </si>
  <si>
    <t>M3A勝</t>
  </si>
  <si>
    <t>VITA・A</t>
  </si>
  <si>
    <t>陵雲</t>
  </si>
  <si>
    <t>VITA・B</t>
  </si>
  <si>
    <t>ウイングス</t>
    <phoneticPr fontId="14"/>
  </si>
  <si>
    <t>神居東</t>
    <rPh sb="0" eb="3">
      <t>カムイヒガシ</t>
    </rPh>
    <phoneticPr fontId="14"/>
  </si>
  <si>
    <t>ASTRO</t>
    <phoneticPr fontId="14"/>
  </si>
  <si>
    <t>RIVALE</t>
    <phoneticPr fontId="14"/>
  </si>
  <si>
    <t>M5B</t>
    <phoneticPr fontId="14"/>
  </si>
  <si>
    <t>M4B勝</t>
    <phoneticPr fontId="4"/>
  </si>
  <si>
    <t>M5A勝</t>
    <phoneticPr fontId="4"/>
  </si>
  <si>
    <t>M9A勝</t>
    <phoneticPr fontId="4"/>
  </si>
  <si>
    <t>M11B勝</t>
    <phoneticPr fontId="4"/>
  </si>
  <si>
    <t>M12A勝</t>
    <phoneticPr fontId="4"/>
  </si>
  <si>
    <t>ビアンコ</t>
    <phoneticPr fontId="14"/>
  </si>
  <si>
    <t>コンサドーレ</t>
    <phoneticPr fontId="4"/>
  </si>
  <si>
    <t>コンサ</t>
    <phoneticPr fontId="14"/>
  </si>
  <si>
    <t>大会2日目～６月１９日（日）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</si>
</sst>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2"/>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0"/>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16"/>
      <color theme="0"/>
      <name val="Yu Gothic"/>
      <family val="3"/>
      <charset val="128"/>
    </font>
    <font>
      <sz val="11"/>
      <color rgb="FF000000"/>
      <name val="游ゴシック"/>
      <family val="3"/>
      <charset val="128"/>
      <scheme val="minor"/>
    </font>
    <font>
      <sz val="12"/>
      <color rgb="FF333333"/>
      <name val="Arial"/>
      <family val="2"/>
    </font>
    <font>
      <sz val="11"/>
      <color theme="0"/>
      <name val="游ゴシック"/>
      <family val="2"/>
      <charset val="128"/>
      <scheme val="minor"/>
    </font>
    <font>
      <sz val="11"/>
      <name val="ＭＳ Ｐゴシック"/>
      <family val="3"/>
      <charset val="128"/>
    </font>
    <font>
      <sz val="14"/>
      <color indexed="8"/>
      <name val="HGP創英角ｺﾞｼｯｸUB"/>
      <family val="3"/>
      <charset val="128"/>
    </font>
    <font>
      <sz val="6"/>
      <name val="ＭＳ Ｐゴシック"/>
      <family val="3"/>
      <charset val="128"/>
    </font>
    <font>
      <sz val="14"/>
      <name val="ＭＳ Ｐゴシック"/>
      <family val="3"/>
      <charset val="128"/>
    </font>
    <font>
      <sz val="14"/>
      <name val="HG創英角ｺﾞｼｯｸUB"/>
      <family val="3"/>
      <charset val="128"/>
    </font>
    <font>
      <sz val="16"/>
      <name val="ＭＳ Ｐゴシック"/>
      <family val="3"/>
      <charset val="128"/>
    </font>
    <font>
      <sz val="16"/>
      <color indexed="8"/>
      <name val="HGP創英角ｺﾞｼｯｸUB"/>
      <family val="3"/>
      <charset val="128"/>
    </font>
    <font>
      <sz val="20"/>
      <color indexed="8"/>
      <name val="HGP創英角ｺﾞｼｯｸUB"/>
      <family val="3"/>
      <charset val="128"/>
    </font>
    <font>
      <sz val="20"/>
      <name val="ＭＳ Ｐゴシック"/>
      <family val="3"/>
      <charset val="128"/>
    </font>
    <font>
      <sz val="15"/>
      <color indexed="8"/>
      <name val="HGP創英角ｺﾞｼｯｸUB"/>
      <family val="3"/>
      <charset val="128"/>
    </font>
    <font>
      <sz val="10"/>
      <color indexed="8"/>
      <name val="ＭＳ Ｐゴシック"/>
      <family val="3"/>
      <charset val="128"/>
    </font>
    <font>
      <sz val="10"/>
      <name val="ＭＳ Ｐゴシック"/>
      <family val="3"/>
      <charset val="128"/>
    </font>
    <font>
      <sz val="9"/>
      <color indexed="8"/>
      <name val="ＭＳ Ｐゴシック"/>
      <family val="3"/>
      <charset val="128"/>
    </font>
    <font>
      <sz val="16"/>
      <color theme="1"/>
      <name val="游ゴシック"/>
      <family val="2"/>
      <charset val="128"/>
      <scheme val="minor"/>
    </font>
    <font>
      <sz val="16"/>
      <color theme="0" tint="-0.34998626667073579"/>
      <name val="Yu Gothic"/>
      <family val="3"/>
      <charset val="128"/>
    </font>
    <font>
      <sz val="12"/>
      <color theme="0" tint="-0.34998626667073579"/>
      <name val="游ゴシック"/>
      <family val="2"/>
      <charset val="128"/>
      <scheme val="minor"/>
    </font>
    <font>
      <sz val="11"/>
      <color theme="0"/>
      <name val="游ゴシック"/>
      <family val="3"/>
      <charset val="128"/>
      <scheme val="minor"/>
    </font>
    <font>
      <sz val="11"/>
      <color theme="0"/>
      <name val="ＭＳ Ｐゴシック"/>
      <family val="3"/>
      <charset val="128"/>
    </font>
    <font>
      <sz val="8"/>
      <color theme="1"/>
      <name val="游ゴシック"/>
      <family val="2"/>
      <charset val="128"/>
      <scheme val="minor"/>
    </font>
    <font>
      <sz val="12"/>
      <name val="HG創英角ｺﾞｼｯｸUB"/>
      <family val="3"/>
      <charset val="128"/>
    </font>
    <font>
      <sz val="9"/>
      <name val="ＭＳ Ｐゴシック"/>
      <family val="3"/>
      <charset val="128"/>
    </font>
    <font>
      <sz val="8"/>
      <name val="ＭＳ Ｐゴシック"/>
      <family val="3"/>
      <charset val="128"/>
    </font>
  </fonts>
  <fills count="13">
    <fill>
      <patternFill patternType="none"/>
    </fill>
    <fill>
      <patternFill patternType="gray125"/>
    </fill>
    <fill>
      <patternFill patternType="solid">
        <fgColor rgb="FF00B0F0"/>
        <bgColor indexed="64"/>
      </patternFill>
    </fill>
    <fill>
      <patternFill patternType="solid">
        <fgColor theme="0" tint="-0.14999847407452621"/>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rgb="FF0070C0"/>
        <bgColor indexed="64"/>
      </patternFill>
    </fill>
    <fill>
      <patternFill patternType="solid">
        <fgColor rgb="FF7030A0"/>
        <bgColor indexed="64"/>
      </patternFill>
    </fill>
    <fill>
      <patternFill patternType="solid">
        <fgColor rgb="FFAEAAAA"/>
        <bgColor indexed="64"/>
      </patternFill>
    </fill>
    <fill>
      <patternFill patternType="solid">
        <fgColor theme="2" tint="-0.249977111117893"/>
        <bgColor indexed="64"/>
      </patternFill>
    </fill>
  </fills>
  <borders count="65">
    <border>
      <left/>
      <right/>
      <top/>
      <bottom/>
      <diagonal/>
    </border>
    <border diagonalDown="1">
      <left style="medium">
        <color indexed="64"/>
      </left>
      <right style="thin">
        <color indexed="64"/>
      </right>
      <top style="medium">
        <color indexed="64"/>
      </top>
      <bottom/>
      <diagonal style="thin">
        <color indexed="64"/>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Down="1">
      <left style="medium">
        <color indexed="64"/>
      </left>
      <right style="thin">
        <color indexed="64"/>
      </right>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diagonalDown="1">
      <left style="medium">
        <color indexed="64"/>
      </left>
      <right style="thin">
        <color indexed="64"/>
      </right>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top style="thin">
        <color indexed="64"/>
      </top>
      <bottom/>
      <diagonal/>
    </border>
    <border>
      <left style="dashed">
        <color rgb="FF00B0F0"/>
      </left>
      <right/>
      <top style="thin">
        <color indexed="64"/>
      </top>
      <bottom/>
      <diagonal/>
    </border>
    <border>
      <left style="dotted">
        <color rgb="FF00B0F0"/>
      </left>
      <right style="dotted">
        <color rgb="FF00B0F0"/>
      </right>
      <top style="thin">
        <color indexed="64"/>
      </top>
      <bottom/>
      <diagonal/>
    </border>
    <border>
      <left/>
      <right style="dashed">
        <color rgb="FF00B0F0"/>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dashed">
        <color rgb="FF00B0F0"/>
      </left>
      <right/>
      <top/>
      <bottom/>
      <diagonal/>
    </border>
    <border>
      <left style="dotted">
        <color rgb="FF00B0F0"/>
      </left>
      <right style="dotted">
        <color rgb="FF00B0F0"/>
      </right>
      <top/>
      <bottom/>
      <diagonal/>
    </border>
    <border>
      <left/>
      <right style="dashed">
        <color rgb="FF00B0F0"/>
      </right>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ashed">
        <color rgb="FF00B0F0"/>
      </left>
      <right/>
      <top/>
      <bottom style="thin">
        <color indexed="64"/>
      </bottom>
      <diagonal/>
    </border>
    <border>
      <left style="dotted">
        <color rgb="FF00B0F0"/>
      </left>
      <right style="dotted">
        <color rgb="FF00B0F0"/>
      </right>
      <top/>
      <bottom style="thin">
        <color indexed="64"/>
      </bottom>
      <diagonal/>
    </border>
    <border>
      <left/>
      <right style="dashed">
        <color rgb="FF00B0F0"/>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dashed">
        <color rgb="FF00B0F0"/>
      </right>
      <top/>
      <bottom/>
      <diagonal/>
    </border>
    <border>
      <left style="thin">
        <color indexed="64"/>
      </left>
      <right style="dashed">
        <color rgb="FF00B0F0"/>
      </right>
      <top style="thin">
        <color indexed="64"/>
      </top>
      <bottom/>
      <diagonal/>
    </border>
    <border>
      <left style="thin">
        <color indexed="64"/>
      </left>
      <right style="dashed">
        <color rgb="FF00B0F0"/>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thick">
        <color rgb="FFFF0000"/>
      </right>
      <top/>
      <bottom style="thin">
        <color indexed="64"/>
      </bottom>
      <diagonal/>
    </border>
    <border>
      <left/>
      <right style="thick">
        <color rgb="FFFF0000"/>
      </right>
      <top/>
      <bottom/>
      <diagonal/>
    </border>
    <border>
      <left/>
      <right style="thick">
        <color rgb="FFFF0000"/>
      </right>
      <top/>
      <bottom style="thick">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5">
    <xf numFmtId="0" fontId="0" fillId="0" borderId="0">
      <alignment vertical="center"/>
    </xf>
    <xf numFmtId="0" fontId="3" fillId="0" borderId="0">
      <alignment vertical="center"/>
    </xf>
    <xf numFmtId="0" fontId="12" fillId="0" borderId="0">
      <alignment vertical="center"/>
    </xf>
    <xf numFmtId="0" fontId="2" fillId="0" borderId="0">
      <alignment vertical="center"/>
    </xf>
    <xf numFmtId="0" fontId="1" fillId="0" borderId="0">
      <alignment vertical="center"/>
    </xf>
  </cellStyleXfs>
  <cellXfs count="293">
    <xf numFmtId="0" fontId="0" fillId="0" borderId="0" xfId="0">
      <alignment vertical="center"/>
    </xf>
    <xf numFmtId="0" fontId="3" fillId="0" borderId="0" xfId="1" applyAlignment="1">
      <alignment horizontal="center" vertical="center"/>
    </xf>
    <xf numFmtId="0" fontId="3" fillId="0" borderId="0" xfId="1">
      <alignment vertical="center"/>
    </xf>
    <xf numFmtId="0" fontId="5" fillId="0" borderId="0" xfId="0" applyFont="1">
      <alignment vertical="center"/>
    </xf>
    <xf numFmtId="0" fontId="6" fillId="3" borderId="22" xfId="1" applyFont="1" applyFill="1" applyBorder="1" applyAlignment="1">
      <alignment horizontal="center" vertical="center"/>
    </xf>
    <xf numFmtId="0" fontId="6" fillId="0" borderId="23" xfId="1" applyFont="1" applyBorder="1" applyAlignment="1">
      <alignment horizontal="center" vertical="center"/>
    </xf>
    <xf numFmtId="0" fontId="6" fillId="0" borderId="24" xfId="1" applyFont="1" applyBorder="1" applyAlignment="1">
      <alignment horizontal="center" vertical="center"/>
    </xf>
    <xf numFmtId="0" fontId="6" fillId="0" borderId="25" xfId="1" applyFont="1" applyBorder="1" applyAlignment="1">
      <alignment horizontal="center" vertical="center"/>
    </xf>
    <xf numFmtId="0" fontId="6" fillId="3" borderId="26" xfId="1" applyFont="1" applyFill="1" applyBorder="1" applyAlignment="1">
      <alignment horizontal="center" vertical="center"/>
    </xf>
    <xf numFmtId="0" fontId="3" fillId="3" borderId="22" xfId="1" applyFill="1" applyBorder="1" applyAlignment="1">
      <alignment horizontal="center" vertical="center"/>
    </xf>
    <xf numFmtId="0" fontId="3" fillId="3" borderId="27" xfId="1" applyFill="1" applyBorder="1" applyAlignment="1">
      <alignment horizontal="center" vertical="center"/>
    </xf>
    <xf numFmtId="0" fontId="3" fillId="3" borderId="28" xfId="1" applyFill="1" applyBorder="1" applyAlignment="1">
      <alignment horizontal="center" vertical="center"/>
    </xf>
    <xf numFmtId="0" fontId="3" fillId="3" borderId="26" xfId="1" applyFill="1" applyBorder="1" applyAlignment="1">
      <alignment horizontal="center" vertical="center"/>
    </xf>
    <xf numFmtId="0" fontId="3" fillId="3" borderId="29" xfId="1" applyFill="1" applyBorder="1" applyAlignment="1">
      <alignment horizontal="center" vertical="center"/>
    </xf>
    <xf numFmtId="0" fontId="8" fillId="0" borderId="0" xfId="0" applyFont="1">
      <alignment vertical="center"/>
    </xf>
    <xf numFmtId="0" fontId="6" fillId="0" borderId="8" xfId="1" applyFont="1" applyBorder="1" applyAlignment="1">
      <alignment horizontal="center" vertical="center"/>
    </xf>
    <xf numFmtId="0" fontId="6" fillId="3" borderId="33" xfId="1" applyFont="1" applyFill="1" applyBorder="1" applyAlignment="1">
      <alignment horizontal="center" vertical="center"/>
    </xf>
    <xf numFmtId="0" fontId="6" fillId="0" borderId="34" xfId="1" applyFont="1" applyBorder="1" applyAlignment="1">
      <alignment horizontal="center" vertical="center"/>
    </xf>
    <xf numFmtId="0" fontId="6" fillId="3" borderId="35" xfId="1" applyFont="1" applyFill="1" applyBorder="1" applyAlignment="1">
      <alignment horizontal="center" vertical="center"/>
    </xf>
    <xf numFmtId="0" fontId="6" fillId="0" borderId="9" xfId="1" applyFont="1" applyBorder="1" applyAlignment="1">
      <alignment horizontal="center" vertical="center"/>
    </xf>
    <xf numFmtId="0" fontId="6" fillId="3" borderId="13" xfId="1" applyFont="1" applyFill="1" applyBorder="1" applyAlignment="1">
      <alignment horizontal="center" vertical="center"/>
    </xf>
    <xf numFmtId="0" fontId="6" fillId="0" borderId="39" xfId="1" applyFont="1" applyBorder="1" applyAlignment="1">
      <alignment horizontal="center" vertical="center"/>
    </xf>
    <xf numFmtId="0" fontId="6" fillId="0" borderId="40" xfId="1" applyFont="1" applyBorder="1" applyAlignment="1">
      <alignment horizontal="center" vertical="center"/>
    </xf>
    <xf numFmtId="0" fontId="6" fillId="0" borderId="41" xfId="1" applyFont="1" applyBorder="1" applyAlignment="1">
      <alignment horizontal="center" vertical="center"/>
    </xf>
    <xf numFmtId="0" fontId="6" fillId="3" borderId="15" xfId="1" applyFont="1" applyFill="1" applyBorder="1" applyAlignment="1">
      <alignment horizontal="center" vertical="center"/>
    </xf>
    <xf numFmtId="0" fontId="3" fillId="3" borderId="13" xfId="1" applyFill="1" applyBorder="1" applyAlignment="1">
      <alignment horizontal="center" vertical="center"/>
    </xf>
    <xf numFmtId="0" fontId="3" fillId="3" borderId="16" xfId="1" applyFill="1" applyBorder="1" applyAlignment="1">
      <alignment horizontal="center" vertical="center"/>
    </xf>
    <xf numFmtId="0" fontId="3" fillId="3" borderId="14" xfId="1" applyFill="1" applyBorder="1" applyAlignment="1">
      <alignment horizontal="center" vertical="center"/>
    </xf>
    <xf numFmtId="0" fontId="3" fillId="3" borderId="15" xfId="1" applyFill="1" applyBorder="1" applyAlignment="1">
      <alignment horizontal="center" vertical="center"/>
    </xf>
    <xf numFmtId="0" fontId="3" fillId="3" borderId="42" xfId="1" applyFill="1" applyBorder="1" applyAlignment="1">
      <alignment horizontal="center" vertical="center"/>
    </xf>
    <xf numFmtId="0" fontId="3" fillId="0" borderId="8" xfId="1" applyBorder="1" applyAlignment="1">
      <alignment horizontal="center" vertical="center"/>
    </xf>
    <xf numFmtId="0" fontId="3" fillId="0" borderId="10" xfId="1" applyBorder="1" applyAlignment="1">
      <alignment horizontal="center" vertical="center"/>
    </xf>
    <xf numFmtId="0" fontId="3" fillId="0" borderId="9" xfId="1" applyBorder="1" applyAlignment="1">
      <alignment horizontal="center" vertical="center"/>
    </xf>
    <xf numFmtId="0" fontId="9" fillId="0" borderId="10" xfId="0" applyFont="1" applyBorder="1" applyAlignment="1">
      <alignment horizontal="center" vertical="center"/>
    </xf>
    <xf numFmtId="0" fontId="10" fillId="0" borderId="11" xfId="0" applyFont="1" applyBorder="1" applyAlignment="1">
      <alignment horizontal="center" vertical="center"/>
    </xf>
    <xf numFmtId="0" fontId="0" fillId="0" borderId="0" xfId="0" applyAlignment="1">
      <alignment horizontal="center" vertical="center"/>
    </xf>
    <xf numFmtId="0" fontId="6" fillId="0" borderId="45" xfId="1" applyFont="1" applyBorder="1" applyAlignment="1">
      <alignment horizontal="center" vertical="center"/>
    </xf>
    <xf numFmtId="0" fontId="6" fillId="3" borderId="46" xfId="1" applyFont="1" applyFill="1" applyBorder="1" applyAlignment="1">
      <alignment horizontal="center" vertical="center"/>
    </xf>
    <xf numFmtId="0" fontId="6" fillId="3" borderId="47" xfId="1" applyFont="1" applyFill="1" applyBorder="1" applyAlignment="1">
      <alignment horizontal="center" vertical="center"/>
    </xf>
    <xf numFmtId="0" fontId="12" fillId="0" borderId="0" xfId="2">
      <alignment vertical="center"/>
    </xf>
    <xf numFmtId="0" fontId="15" fillId="0" borderId="0" xfId="2" applyFont="1">
      <alignment vertical="center"/>
    </xf>
    <xf numFmtId="0" fontId="12" fillId="0" borderId="0" xfId="2" applyAlignment="1">
      <alignment horizontal="center" vertical="center"/>
    </xf>
    <xf numFmtId="0" fontId="16" fillId="0" borderId="0" xfId="2" applyFont="1">
      <alignment vertical="center"/>
    </xf>
    <xf numFmtId="0" fontId="12" fillId="0" borderId="0" xfId="2" applyAlignment="1">
      <alignment vertical="center" shrinkToFit="1"/>
    </xf>
    <xf numFmtId="20" fontId="12" fillId="0" borderId="0" xfId="2" applyNumberFormat="1">
      <alignment vertical="center"/>
    </xf>
    <xf numFmtId="0" fontId="12" fillId="0" borderId="0" xfId="2" applyAlignment="1">
      <alignment horizontal="left" vertical="center"/>
    </xf>
    <xf numFmtId="0" fontId="12" fillId="0" borderId="14" xfId="2" applyBorder="1">
      <alignment vertical="center"/>
    </xf>
    <xf numFmtId="0" fontId="12" fillId="0" borderId="15" xfId="2" applyBorder="1">
      <alignment vertical="center"/>
    </xf>
    <xf numFmtId="0" fontId="12" fillId="0" borderId="13" xfId="2" applyBorder="1">
      <alignment vertical="center"/>
    </xf>
    <xf numFmtId="0" fontId="12" fillId="0" borderId="9" xfId="2" applyBorder="1">
      <alignment vertical="center"/>
    </xf>
    <xf numFmtId="0" fontId="12" fillId="0" borderId="28" xfId="2" applyBorder="1">
      <alignment vertical="center"/>
    </xf>
    <xf numFmtId="0" fontId="12" fillId="0" borderId="26" xfId="2" applyBorder="1">
      <alignment vertical="center"/>
    </xf>
    <xf numFmtId="0" fontId="12" fillId="0" borderId="22" xfId="2" applyBorder="1">
      <alignment vertical="center"/>
    </xf>
    <xf numFmtId="0" fontId="12" fillId="0" borderId="0" xfId="2" applyAlignment="1">
      <alignment vertical="center" textRotation="255"/>
    </xf>
    <xf numFmtId="0" fontId="12" fillId="0" borderId="10" xfId="2" applyBorder="1" applyAlignment="1">
      <alignment vertical="center" textRotation="255"/>
    </xf>
    <xf numFmtId="0" fontId="17" fillId="0" borderId="0" xfId="2" applyFont="1">
      <alignment vertical="center"/>
    </xf>
    <xf numFmtId="0" fontId="20" fillId="0" borderId="0" xfId="2" applyFont="1">
      <alignment vertical="center"/>
    </xf>
    <xf numFmtId="0" fontId="21" fillId="0" borderId="0" xfId="2" applyFont="1" applyAlignment="1">
      <alignment horizontal="center" vertical="center"/>
    </xf>
    <xf numFmtId="0" fontId="22" fillId="0" borderId="0" xfId="2" applyFont="1" applyAlignment="1">
      <alignment horizontal="center" vertical="top"/>
    </xf>
    <xf numFmtId="0" fontId="22" fillId="0" borderId="0" xfId="2" applyFont="1" applyAlignment="1">
      <alignment horizontal="distributed" vertical="top"/>
    </xf>
    <xf numFmtId="0" fontId="22" fillId="0" borderId="0" xfId="2" applyFont="1" applyAlignment="1">
      <alignment vertical="top"/>
    </xf>
    <xf numFmtId="0" fontId="22" fillId="0" borderId="0" xfId="2" applyFont="1" applyAlignment="1">
      <alignment horizontal="left" vertical="top" wrapText="1"/>
    </xf>
    <xf numFmtId="0" fontId="22" fillId="0" borderId="0" xfId="2" applyFont="1" applyAlignment="1">
      <alignment horizontal="left" vertical="center" wrapText="1"/>
    </xf>
    <xf numFmtId="0" fontId="22" fillId="0" borderId="0" xfId="2" applyFont="1" applyAlignment="1">
      <alignment vertical="top" wrapText="1"/>
    </xf>
    <xf numFmtId="0" fontId="22" fillId="0" borderId="0" xfId="2" applyFont="1" applyAlignment="1">
      <alignment vertical="center" wrapText="1"/>
    </xf>
    <xf numFmtId="0" fontId="22" fillId="0" borderId="0" xfId="2" applyFont="1" applyAlignment="1">
      <alignment horizontal="left" vertical="center"/>
    </xf>
    <xf numFmtId="0" fontId="22" fillId="0" borderId="0" xfId="2" applyFont="1">
      <alignment vertical="center"/>
    </xf>
    <xf numFmtId="0" fontId="22" fillId="0" borderId="0" xfId="2" applyFont="1" applyAlignment="1">
      <alignment horizontal="center" vertical="center" wrapText="1"/>
    </xf>
    <xf numFmtId="0" fontId="23" fillId="0" borderId="0" xfId="2" applyFont="1">
      <alignment vertical="center"/>
    </xf>
    <xf numFmtId="0" fontId="22" fillId="0" borderId="0" xfId="2" applyFont="1" applyAlignment="1">
      <alignment horizontal="center" vertical="top" wrapText="1"/>
    </xf>
    <xf numFmtId="0" fontId="23" fillId="0" borderId="0" xfId="2" applyFont="1" applyAlignment="1">
      <alignment horizontal="left" vertical="top" wrapText="1"/>
    </xf>
    <xf numFmtId="0" fontId="23" fillId="0" borderId="0" xfId="2" applyFont="1" applyAlignment="1">
      <alignment vertical="top" wrapText="1"/>
    </xf>
    <xf numFmtId="0" fontId="24" fillId="0" borderId="0" xfId="2" applyFont="1" applyAlignment="1">
      <alignment horizontal="distributed" vertical="top"/>
    </xf>
    <xf numFmtId="0" fontId="26" fillId="0" borderId="0" xfId="0" applyFont="1">
      <alignment vertical="center"/>
    </xf>
    <xf numFmtId="0" fontId="27" fillId="0" borderId="0" xfId="0" applyFont="1">
      <alignment vertical="center"/>
    </xf>
    <xf numFmtId="0" fontId="12" fillId="0" borderId="57" xfId="2" applyBorder="1">
      <alignment vertical="center"/>
    </xf>
    <xf numFmtId="0" fontId="12" fillId="0" borderId="56" xfId="2" applyBorder="1">
      <alignment vertical="center"/>
    </xf>
    <xf numFmtId="0" fontId="12" fillId="0" borderId="58" xfId="2" applyBorder="1">
      <alignment vertical="center"/>
    </xf>
    <xf numFmtId="0" fontId="31" fillId="0" borderId="0" xfId="2" applyFont="1">
      <alignment vertical="center"/>
    </xf>
    <xf numFmtId="0" fontId="6" fillId="11" borderId="46" xfId="1" applyFont="1" applyFill="1" applyBorder="1" applyAlignment="1">
      <alignment horizontal="center" vertical="center"/>
    </xf>
    <xf numFmtId="0" fontId="6" fillId="11" borderId="23" xfId="1" applyFont="1" applyFill="1" applyBorder="1" applyAlignment="1">
      <alignment horizontal="center" vertical="center"/>
    </xf>
    <xf numFmtId="0" fontId="6" fillId="11" borderId="24" xfId="1" applyFont="1" applyFill="1" applyBorder="1" applyAlignment="1">
      <alignment horizontal="center" vertical="center"/>
    </xf>
    <xf numFmtId="0" fontId="6" fillId="11" borderId="25" xfId="1" applyFont="1" applyFill="1" applyBorder="1" applyAlignment="1">
      <alignment horizontal="center" vertical="center"/>
    </xf>
    <xf numFmtId="0" fontId="6" fillId="11" borderId="26" xfId="1" applyFont="1" applyFill="1" applyBorder="1" applyAlignment="1">
      <alignment horizontal="center" vertical="center"/>
    </xf>
    <xf numFmtId="0" fontId="6" fillId="11" borderId="22" xfId="1" applyFont="1" applyFill="1" applyBorder="1" applyAlignment="1">
      <alignment horizontal="center" vertical="center"/>
    </xf>
    <xf numFmtId="0" fontId="6" fillId="11" borderId="45" xfId="1" applyFont="1" applyFill="1" applyBorder="1" applyAlignment="1">
      <alignment horizontal="center" vertical="center"/>
    </xf>
    <xf numFmtId="0" fontId="6" fillId="11" borderId="33" xfId="1" applyFont="1" applyFill="1" applyBorder="1" applyAlignment="1">
      <alignment horizontal="center" vertical="center"/>
    </xf>
    <xf numFmtId="0" fontId="6" fillId="11" borderId="34" xfId="1" applyFont="1" applyFill="1" applyBorder="1" applyAlignment="1">
      <alignment horizontal="center" vertical="center"/>
    </xf>
    <xf numFmtId="0" fontId="6" fillId="11" borderId="35" xfId="1" applyFont="1" applyFill="1" applyBorder="1" applyAlignment="1">
      <alignment horizontal="center" vertical="center"/>
    </xf>
    <xf numFmtId="0" fontId="6" fillId="11" borderId="9" xfId="1" applyFont="1" applyFill="1" applyBorder="1" applyAlignment="1">
      <alignment horizontal="center" vertical="center"/>
    </xf>
    <xf numFmtId="0" fontId="6" fillId="11" borderId="8" xfId="1" applyFont="1" applyFill="1" applyBorder="1" applyAlignment="1">
      <alignment horizontal="center" vertical="center"/>
    </xf>
    <xf numFmtId="0" fontId="6" fillId="11" borderId="47" xfId="1" applyFont="1" applyFill="1" applyBorder="1" applyAlignment="1">
      <alignment horizontal="center" vertical="center"/>
    </xf>
    <xf numFmtId="0" fontId="6" fillId="11" borderId="39" xfId="1" applyFont="1" applyFill="1" applyBorder="1" applyAlignment="1">
      <alignment horizontal="center" vertical="center"/>
    </xf>
    <xf numFmtId="0" fontId="6" fillId="11" borderId="40" xfId="1" applyFont="1" applyFill="1" applyBorder="1" applyAlignment="1">
      <alignment horizontal="center" vertical="center"/>
    </xf>
    <xf numFmtId="0" fontId="6" fillId="11" borderId="41" xfId="1" applyFont="1" applyFill="1" applyBorder="1" applyAlignment="1">
      <alignment horizontal="center" vertical="center"/>
    </xf>
    <xf numFmtId="0" fontId="6" fillId="11" borderId="15" xfId="1" applyFont="1" applyFill="1" applyBorder="1" applyAlignment="1">
      <alignment horizontal="center" vertical="center"/>
    </xf>
    <xf numFmtId="0" fontId="6" fillId="11" borderId="13" xfId="1" applyFont="1" applyFill="1" applyBorder="1" applyAlignment="1">
      <alignment horizontal="center" vertical="center"/>
    </xf>
    <xf numFmtId="0" fontId="1" fillId="0" borderId="0" xfId="4">
      <alignment vertical="center"/>
    </xf>
    <xf numFmtId="0" fontId="1" fillId="0" borderId="0" xfId="4" applyAlignment="1">
      <alignment vertical="center" shrinkToFit="1"/>
    </xf>
    <xf numFmtId="0" fontId="1" fillId="0" borderId="0" xfId="4" applyAlignment="1">
      <alignment horizontal="center" vertical="center" shrinkToFit="1"/>
    </xf>
    <xf numFmtId="0" fontId="1" fillId="0" borderId="48" xfId="4" applyBorder="1" applyAlignment="1">
      <alignment vertical="center" shrinkToFit="1"/>
    </xf>
    <xf numFmtId="0" fontId="1" fillId="0" borderId="50" xfId="4" applyBorder="1" applyAlignment="1">
      <alignment horizontal="center" vertical="center" shrinkToFit="1"/>
    </xf>
    <xf numFmtId="0" fontId="1" fillId="0" borderId="48" xfId="4" applyBorder="1">
      <alignment vertical="center"/>
    </xf>
    <xf numFmtId="0" fontId="1" fillId="0" borderId="0" xfId="4" applyAlignment="1">
      <alignment horizontal="center" vertical="center"/>
    </xf>
    <xf numFmtId="0" fontId="1" fillId="0" borderId="50" xfId="4" applyBorder="1" applyAlignment="1">
      <alignment horizontal="center" vertical="center" shrinkToFit="1"/>
    </xf>
    <xf numFmtId="0" fontId="1" fillId="0" borderId="16" xfId="4" applyBorder="1" applyAlignment="1">
      <alignment vertical="center" shrinkToFit="1"/>
    </xf>
    <xf numFmtId="0" fontId="1" fillId="0" borderId="14" xfId="4" applyBorder="1" applyAlignment="1">
      <alignment horizontal="center" vertical="center" shrinkToFit="1"/>
    </xf>
    <xf numFmtId="0" fontId="1" fillId="0" borderId="16" xfId="4" applyBorder="1">
      <alignment vertical="center"/>
    </xf>
    <xf numFmtId="0" fontId="1" fillId="0" borderId="52" xfId="4" applyBorder="1" applyAlignment="1">
      <alignment vertical="center" shrinkToFit="1"/>
    </xf>
    <xf numFmtId="0" fontId="1" fillId="0" borderId="55" xfId="4" applyBorder="1" applyAlignment="1">
      <alignment horizontal="center" vertical="center" shrinkToFit="1"/>
    </xf>
    <xf numFmtId="0" fontId="1" fillId="0" borderId="52" xfId="4" applyBorder="1">
      <alignment vertical="center"/>
    </xf>
    <xf numFmtId="0" fontId="1" fillId="0" borderId="8" xfId="4" applyBorder="1">
      <alignment vertical="center"/>
    </xf>
    <xf numFmtId="0" fontId="25" fillId="0" borderId="0" xfId="4" applyFont="1" applyAlignment="1">
      <alignment vertical="center" shrinkToFit="1"/>
    </xf>
    <xf numFmtId="0" fontId="30" fillId="0" borderId="48" xfId="4" applyFont="1" applyBorder="1" applyAlignment="1">
      <alignment horizontal="center" vertical="center"/>
    </xf>
    <xf numFmtId="0" fontId="22" fillId="0" borderId="0" xfId="2" applyFont="1" applyAlignment="1">
      <alignment horizontal="left" vertical="top" wrapText="1"/>
    </xf>
    <xf numFmtId="0" fontId="22" fillId="0" borderId="0" xfId="2" applyFont="1" applyAlignment="1">
      <alignment horizontal="left" vertical="center" wrapText="1"/>
    </xf>
    <xf numFmtId="0" fontId="23" fillId="0" borderId="0" xfId="2" applyFont="1" applyAlignment="1">
      <alignment horizontal="left" vertical="top" wrapText="1"/>
    </xf>
    <xf numFmtId="0" fontId="22" fillId="0" borderId="0" xfId="2" applyFont="1" applyAlignment="1">
      <alignment horizontal="left" vertical="center"/>
    </xf>
    <xf numFmtId="0" fontId="23" fillId="0" borderId="0" xfId="2" applyFont="1" applyAlignment="1">
      <alignment horizontal="left" vertical="top" wrapText="1" shrinkToFit="1"/>
    </xf>
    <xf numFmtId="0" fontId="24" fillId="0" borderId="0" xfId="2" applyFont="1" applyAlignment="1">
      <alignment horizontal="left" vertical="top" wrapText="1"/>
    </xf>
    <xf numFmtId="0" fontId="22" fillId="0" borderId="0" xfId="2" applyFont="1" applyAlignment="1">
      <alignment vertical="top" wrapText="1"/>
    </xf>
    <xf numFmtId="0" fontId="18" fillId="0" borderId="0" xfId="2" applyFont="1" applyAlignment="1">
      <alignment horizontal="center" vertical="center" wrapText="1" shrinkToFit="1"/>
    </xf>
    <xf numFmtId="0" fontId="19" fillId="0" borderId="0" xfId="2" applyFont="1" applyAlignment="1">
      <alignment horizontal="center" vertical="center"/>
    </xf>
    <xf numFmtId="0" fontId="29" fillId="10" borderId="48" xfId="2" applyFont="1" applyFill="1" applyBorder="1" applyAlignment="1">
      <alignment horizontal="center" vertical="center" textRotation="255"/>
    </xf>
    <xf numFmtId="0" fontId="12" fillId="6" borderId="22" xfId="2" applyFill="1" applyBorder="1" applyAlignment="1">
      <alignment horizontal="center" vertical="center" textRotation="255"/>
    </xf>
    <xf numFmtId="0" fontId="12" fillId="6" borderId="26" xfId="2" applyFill="1" applyBorder="1" applyAlignment="1">
      <alignment horizontal="center" vertical="center" textRotation="255"/>
    </xf>
    <xf numFmtId="0" fontId="12" fillId="6" borderId="8" xfId="2" applyFill="1" applyBorder="1" applyAlignment="1">
      <alignment horizontal="center" vertical="center" textRotation="255"/>
    </xf>
    <xf numFmtId="0" fontId="12" fillId="6" borderId="9" xfId="2" applyFill="1" applyBorder="1" applyAlignment="1">
      <alignment horizontal="center" vertical="center" textRotation="255"/>
    </xf>
    <xf numFmtId="0" fontId="12" fillId="6" borderId="13" xfId="2" applyFill="1" applyBorder="1" applyAlignment="1">
      <alignment horizontal="center" vertical="center" textRotation="255"/>
    </xf>
    <xf numFmtId="0" fontId="12" fillId="6" borderId="15" xfId="2" applyFill="1" applyBorder="1" applyAlignment="1">
      <alignment horizontal="center" vertical="center" textRotation="255"/>
    </xf>
    <xf numFmtId="0" fontId="12" fillId="2" borderId="22" xfId="2" applyFill="1" applyBorder="1" applyAlignment="1">
      <alignment horizontal="center" vertical="center" textRotation="255"/>
    </xf>
    <xf numFmtId="0" fontId="12" fillId="2" borderId="26" xfId="2" applyFill="1" applyBorder="1" applyAlignment="1">
      <alignment horizontal="center" vertical="center" textRotation="255"/>
    </xf>
    <xf numFmtId="0" fontId="12" fillId="2" borderId="8" xfId="2" applyFill="1" applyBorder="1" applyAlignment="1">
      <alignment horizontal="center" vertical="center" textRotation="255"/>
    </xf>
    <xf numFmtId="0" fontId="12" fillId="2" borderId="9" xfId="2" applyFill="1" applyBorder="1" applyAlignment="1">
      <alignment horizontal="center" vertical="center" textRotation="255"/>
    </xf>
    <xf numFmtId="0" fontId="12" fillId="2" borderId="13" xfId="2" applyFill="1" applyBorder="1" applyAlignment="1">
      <alignment horizontal="center" vertical="center" textRotation="255"/>
    </xf>
    <xf numFmtId="0" fontId="12" fillId="2" borderId="15" xfId="2" applyFill="1" applyBorder="1" applyAlignment="1">
      <alignment horizontal="center" vertical="center" textRotation="255"/>
    </xf>
    <xf numFmtId="0" fontId="12" fillId="7" borderId="22" xfId="2" applyFill="1" applyBorder="1" applyAlignment="1">
      <alignment horizontal="center" vertical="center" textRotation="255"/>
    </xf>
    <xf numFmtId="0" fontId="12" fillId="7" borderId="26" xfId="2" applyFill="1" applyBorder="1" applyAlignment="1">
      <alignment horizontal="center" vertical="center" textRotation="255"/>
    </xf>
    <xf numFmtId="0" fontId="12" fillId="7" borderId="8" xfId="2" applyFill="1" applyBorder="1" applyAlignment="1">
      <alignment horizontal="center" vertical="center" textRotation="255"/>
    </xf>
    <xf numFmtId="0" fontId="12" fillId="7" borderId="9" xfId="2" applyFill="1" applyBorder="1" applyAlignment="1">
      <alignment horizontal="center" vertical="center" textRotation="255"/>
    </xf>
    <xf numFmtId="0" fontId="12" fillId="7" borderId="13" xfId="2" applyFill="1" applyBorder="1" applyAlignment="1">
      <alignment horizontal="center" vertical="center" textRotation="255"/>
    </xf>
    <xf numFmtId="0" fontId="12" fillId="7" borderId="15" xfId="2" applyFill="1" applyBorder="1" applyAlignment="1">
      <alignment horizontal="center" vertical="center" textRotation="255"/>
    </xf>
    <xf numFmtId="0" fontId="12" fillId="0" borderId="22" xfId="2" applyBorder="1" applyAlignment="1">
      <alignment horizontal="center" vertical="center"/>
    </xf>
    <xf numFmtId="0" fontId="12" fillId="0" borderId="26" xfId="2" applyBorder="1" applyAlignment="1">
      <alignment horizontal="center" vertical="center"/>
    </xf>
    <xf numFmtId="0" fontId="33" fillId="8" borderId="48" xfId="2" applyFont="1" applyFill="1" applyBorder="1" applyAlignment="1">
      <alignment horizontal="center" vertical="center" textRotation="255"/>
    </xf>
    <xf numFmtId="0" fontId="12" fillId="6" borderId="48" xfId="2" applyFill="1" applyBorder="1" applyAlignment="1">
      <alignment horizontal="center" vertical="center" textRotation="255"/>
    </xf>
    <xf numFmtId="0" fontId="33" fillId="4" borderId="48" xfId="2" applyFont="1" applyFill="1" applyBorder="1" applyAlignment="1">
      <alignment horizontal="center" vertical="center" textRotation="255"/>
    </xf>
    <xf numFmtId="0" fontId="12" fillId="2" borderId="48" xfId="2" applyFill="1" applyBorder="1" applyAlignment="1">
      <alignment horizontal="center" vertical="center" textRotation="255"/>
    </xf>
    <xf numFmtId="0" fontId="12" fillId="7" borderId="48" xfId="2" applyFill="1" applyBorder="1" applyAlignment="1">
      <alignment horizontal="center" vertical="center" textRotation="255"/>
    </xf>
    <xf numFmtId="0" fontId="33" fillId="5" borderId="48" xfId="2" applyFont="1" applyFill="1" applyBorder="1" applyAlignment="1">
      <alignment horizontal="center" vertical="center" textRotation="255"/>
    </xf>
    <xf numFmtId="0" fontId="29" fillId="9" borderId="48" xfId="2" applyFont="1" applyFill="1" applyBorder="1" applyAlignment="1">
      <alignment horizontal="center" vertical="center" textRotation="255"/>
    </xf>
    <xf numFmtId="0" fontId="12" fillId="8" borderId="48" xfId="2" applyFill="1" applyBorder="1" applyAlignment="1">
      <alignment horizontal="center" vertical="center" textRotation="255"/>
    </xf>
    <xf numFmtId="0" fontId="32" fillId="7" borderId="48" xfId="2" applyFont="1" applyFill="1" applyBorder="1" applyAlignment="1">
      <alignment horizontal="center" vertical="center" textRotation="255"/>
    </xf>
    <xf numFmtId="0" fontId="32" fillId="0" borderId="28" xfId="2" applyFont="1" applyBorder="1" applyAlignment="1">
      <alignment horizontal="center" vertical="center"/>
    </xf>
    <xf numFmtId="0" fontId="12" fillId="0" borderId="28" xfId="2" applyBorder="1" applyAlignment="1">
      <alignment horizontal="center" vertical="center"/>
    </xf>
    <xf numFmtId="0" fontId="12" fillId="0" borderId="0" xfId="2" applyAlignment="1">
      <alignment horizontal="center" vertical="center"/>
    </xf>
    <xf numFmtId="0" fontId="12" fillId="5" borderId="28" xfId="2" applyFill="1" applyBorder="1" applyAlignment="1">
      <alignment horizontal="center" vertical="center" textRotation="255"/>
    </xf>
    <xf numFmtId="0" fontId="12" fillId="5" borderId="26" xfId="2" applyFill="1" applyBorder="1" applyAlignment="1">
      <alignment horizontal="center" vertical="center" textRotation="255"/>
    </xf>
    <xf numFmtId="0" fontId="12" fillId="5" borderId="0" xfId="2" applyFill="1" applyAlignment="1">
      <alignment horizontal="center" vertical="center" textRotation="255"/>
    </xf>
    <xf numFmtId="0" fontId="12" fillId="5" borderId="9" xfId="2" applyFill="1" applyBorder="1" applyAlignment="1">
      <alignment horizontal="center" vertical="center" textRotation="255"/>
    </xf>
    <xf numFmtId="0" fontId="12" fillId="0" borderId="59" xfId="2" applyBorder="1" applyAlignment="1">
      <alignment horizontal="center" vertical="center"/>
    </xf>
    <xf numFmtId="0" fontId="12" fillId="0" borderId="60" xfId="2" applyBorder="1" applyAlignment="1">
      <alignment horizontal="center" vertical="center"/>
    </xf>
    <xf numFmtId="0" fontId="12" fillId="0" borderId="61" xfId="2" applyBorder="1" applyAlignment="1">
      <alignment horizontal="center" vertical="center"/>
    </xf>
    <xf numFmtId="0" fontId="12" fillId="0" borderId="62" xfId="2" applyBorder="1" applyAlignment="1">
      <alignment horizontal="center" vertical="center"/>
    </xf>
    <xf numFmtId="0" fontId="12" fillId="0" borderId="63" xfId="2" applyBorder="1" applyAlignment="1">
      <alignment horizontal="center" vertical="center"/>
    </xf>
    <xf numFmtId="0" fontId="12" fillId="0" borderId="64" xfId="2" applyBorder="1" applyAlignment="1">
      <alignment horizontal="center" vertical="center"/>
    </xf>
    <xf numFmtId="0" fontId="12" fillId="4" borderId="48" xfId="2" applyFill="1" applyBorder="1" applyAlignment="1">
      <alignment horizontal="center" vertical="center" textRotation="255"/>
    </xf>
    <xf numFmtId="0" fontId="29" fillId="9" borderId="22" xfId="2" applyFont="1" applyFill="1" applyBorder="1" applyAlignment="1">
      <alignment horizontal="center" vertical="center" textRotation="255"/>
    </xf>
    <xf numFmtId="0" fontId="29" fillId="9" borderId="26" xfId="2" applyFont="1" applyFill="1" applyBorder="1" applyAlignment="1">
      <alignment horizontal="center" vertical="center" textRotation="255"/>
    </xf>
    <xf numFmtId="0" fontId="29" fillId="9" borderId="8" xfId="2" applyFont="1" applyFill="1" applyBorder="1" applyAlignment="1">
      <alignment horizontal="center" vertical="center" textRotation="255"/>
    </xf>
    <xf numFmtId="0" fontId="29" fillId="9" borderId="9" xfId="2" applyFont="1" applyFill="1" applyBorder="1" applyAlignment="1">
      <alignment horizontal="center" vertical="center" textRotation="255"/>
    </xf>
    <xf numFmtId="0" fontId="29" fillId="9" borderId="13" xfId="2" applyFont="1" applyFill="1" applyBorder="1" applyAlignment="1">
      <alignment horizontal="center" vertical="center" textRotation="255"/>
    </xf>
    <xf numFmtId="0" fontId="29" fillId="9" borderId="15" xfId="2" applyFont="1" applyFill="1" applyBorder="1" applyAlignment="1">
      <alignment horizontal="center" vertical="center" textRotation="255"/>
    </xf>
    <xf numFmtId="0" fontId="32" fillId="0" borderId="22" xfId="2" applyFont="1" applyBorder="1" applyAlignment="1">
      <alignment horizontal="center" vertical="center"/>
    </xf>
    <xf numFmtId="0" fontId="32" fillId="0" borderId="26" xfId="2" applyFont="1" applyBorder="1" applyAlignment="1">
      <alignment horizontal="center" vertical="center"/>
    </xf>
    <xf numFmtId="0" fontId="12" fillId="5" borderId="48" xfId="2" applyFill="1" applyBorder="1" applyAlignment="1">
      <alignment horizontal="center" vertical="center" textRotation="255"/>
    </xf>
    <xf numFmtId="0" fontId="29" fillId="10" borderId="22" xfId="2" applyFont="1" applyFill="1" applyBorder="1" applyAlignment="1">
      <alignment horizontal="center" vertical="center" textRotation="255"/>
    </xf>
    <xf numFmtId="0" fontId="29" fillId="10" borderId="26" xfId="2" applyFont="1" applyFill="1" applyBorder="1" applyAlignment="1">
      <alignment horizontal="center" vertical="center" textRotation="255"/>
    </xf>
    <xf numFmtId="0" fontId="29" fillId="10" borderId="8" xfId="2" applyFont="1" applyFill="1" applyBorder="1" applyAlignment="1">
      <alignment horizontal="center" vertical="center" textRotation="255"/>
    </xf>
    <xf numFmtId="0" fontId="29" fillId="10" borderId="9" xfId="2" applyFont="1" applyFill="1" applyBorder="1" applyAlignment="1">
      <alignment horizontal="center" vertical="center" textRotation="255"/>
    </xf>
    <xf numFmtId="0" fontId="23" fillId="0" borderId="28" xfId="2" applyFont="1" applyBorder="1" applyAlignment="1">
      <alignment horizontal="center" vertical="center"/>
    </xf>
    <xf numFmtId="0" fontId="13" fillId="0" borderId="0" xfId="2" applyFont="1" applyAlignment="1">
      <alignment horizontal="center" vertical="center" wrapText="1" shrinkToFit="1"/>
    </xf>
    <xf numFmtId="0" fontId="1" fillId="6" borderId="51" xfId="4" applyFill="1" applyBorder="1" applyAlignment="1">
      <alignment horizontal="center" vertical="center" shrinkToFit="1"/>
    </xf>
    <xf numFmtId="0" fontId="1" fillId="6" borderId="48" xfId="4" applyFill="1" applyBorder="1" applyAlignment="1">
      <alignment horizontal="center" vertical="center" shrinkToFit="1"/>
    </xf>
    <xf numFmtId="0" fontId="1" fillId="6" borderId="49" xfId="4" applyFill="1" applyBorder="1" applyAlignment="1">
      <alignment horizontal="center" vertical="center" shrinkToFit="1"/>
    </xf>
    <xf numFmtId="0" fontId="1" fillId="0" borderId="51" xfId="4" applyBorder="1" applyAlignment="1">
      <alignment horizontal="center" vertical="center" shrinkToFit="1"/>
    </xf>
    <xf numFmtId="0" fontId="1" fillId="0" borderId="48" xfId="4" applyBorder="1" applyAlignment="1">
      <alignment horizontal="center" vertical="center" shrinkToFit="1"/>
    </xf>
    <xf numFmtId="0" fontId="1" fillId="0" borderId="49" xfId="4" applyBorder="1" applyAlignment="1">
      <alignment horizontal="center" vertical="center" shrinkToFit="1"/>
    </xf>
    <xf numFmtId="20" fontId="1" fillId="0" borderId="49" xfId="4" applyNumberFormat="1" applyBorder="1" applyAlignment="1">
      <alignment horizontal="center" vertical="center"/>
    </xf>
    <xf numFmtId="20" fontId="1" fillId="0" borderId="50" xfId="4" applyNumberFormat="1" applyBorder="1" applyAlignment="1">
      <alignment horizontal="center" vertical="center"/>
    </xf>
    <xf numFmtId="20" fontId="1" fillId="0" borderId="51" xfId="4" applyNumberFormat="1" applyBorder="1" applyAlignment="1">
      <alignment horizontal="center" vertical="center"/>
    </xf>
    <xf numFmtId="0" fontId="1" fillId="0" borderId="49" xfId="4" applyBorder="1" applyAlignment="1">
      <alignment horizontal="center" vertical="center"/>
    </xf>
    <xf numFmtId="0" fontId="1" fillId="0" borderId="51" xfId="4" applyBorder="1" applyAlignment="1">
      <alignment horizontal="center" vertical="center"/>
    </xf>
    <xf numFmtId="0" fontId="1" fillId="0" borderId="50" xfId="4" applyBorder="1" applyAlignment="1">
      <alignment horizontal="center" vertical="center" shrinkToFit="1"/>
    </xf>
    <xf numFmtId="0" fontId="1" fillId="0" borderId="13" xfId="4" applyBorder="1" applyAlignment="1">
      <alignment horizontal="center" vertical="center"/>
    </xf>
    <xf numFmtId="0" fontId="1" fillId="0" borderId="15" xfId="4" applyBorder="1" applyAlignment="1">
      <alignment horizontal="center" vertical="center"/>
    </xf>
    <xf numFmtId="20" fontId="1" fillId="0" borderId="52" xfId="4" applyNumberFormat="1" applyBorder="1" applyAlignment="1">
      <alignment horizontal="center" vertical="center"/>
    </xf>
    <xf numFmtId="0" fontId="1" fillId="0" borderId="52" xfId="4" applyBorder="1" applyAlignment="1">
      <alignment horizontal="center" vertical="center"/>
    </xf>
    <xf numFmtId="0" fontId="1" fillId="0" borderId="52" xfId="4" applyBorder="1" applyAlignment="1">
      <alignment horizontal="center" vertical="center" shrinkToFit="1"/>
    </xf>
    <xf numFmtId="0" fontId="1" fillId="0" borderId="53" xfId="4" applyBorder="1" applyAlignment="1">
      <alignment horizontal="center" vertical="center" shrinkToFit="1"/>
    </xf>
    <xf numFmtId="0" fontId="1" fillId="0" borderId="54" xfId="4" applyBorder="1" applyAlignment="1">
      <alignment horizontal="center" vertical="center" shrinkToFit="1"/>
    </xf>
    <xf numFmtId="0" fontId="1" fillId="0" borderId="53" xfId="4" applyBorder="1" applyAlignment="1">
      <alignment horizontal="center" vertical="center"/>
    </xf>
    <xf numFmtId="0" fontId="1" fillId="0" borderId="54" xfId="4" applyBorder="1" applyAlignment="1">
      <alignment horizontal="center" vertical="center"/>
    </xf>
    <xf numFmtId="20" fontId="1" fillId="0" borderId="13" xfId="4" applyNumberFormat="1" applyBorder="1" applyAlignment="1">
      <alignment horizontal="center" vertical="center"/>
    </xf>
    <xf numFmtId="20" fontId="1" fillId="0" borderId="14" xfId="4" applyNumberFormat="1" applyBorder="1" applyAlignment="1">
      <alignment horizontal="center" vertical="center"/>
    </xf>
    <xf numFmtId="20" fontId="1" fillId="0" borderId="15" xfId="4" applyNumberFormat="1" applyBorder="1" applyAlignment="1">
      <alignment horizontal="center" vertical="center"/>
    </xf>
    <xf numFmtId="0" fontId="1" fillId="0" borderId="16" xfId="4" applyBorder="1" applyAlignment="1">
      <alignment horizontal="center" vertical="center" shrinkToFit="1"/>
    </xf>
    <xf numFmtId="0" fontId="1" fillId="0" borderId="13" xfId="4" applyBorder="1" applyAlignment="1">
      <alignment horizontal="center" vertical="center" shrinkToFit="1"/>
    </xf>
    <xf numFmtId="0" fontId="1" fillId="0" borderId="15" xfId="4" applyBorder="1" applyAlignment="1">
      <alignment horizontal="center" vertical="center" shrinkToFit="1"/>
    </xf>
    <xf numFmtId="20" fontId="1" fillId="0" borderId="48" xfId="4" applyNumberFormat="1" applyBorder="1" applyAlignment="1">
      <alignment horizontal="center" vertical="center"/>
    </xf>
    <xf numFmtId="0" fontId="1" fillId="0" borderId="48" xfId="4" applyBorder="1" applyAlignment="1">
      <alignment horizontal="center" vertical="center"/>
    </xf>
    <xf numFmtId="0" fontId="25" fillId="0" borderId="0" xfId="4" applyFont="1" applyAlignment="1">
      <alignment horizontal="center" vertical="center" shrinkToFit="1"/>
    </xf>
    <xf numFmtId="0" fontId="1" fillId="0" borderId="22" xfId="4" applyBorder="1" applyAlignment="1">
      <alignment horizontal="center" vertical="center"/>
    </xf>
    <xf numFmtId="0" fontId="1" fillId="0" borderId="28" xfId="4" applyBorder="1" applyAlignment="1">
      <alignment horizontal="center" vertical="center"/>
    </xf>
    <xf numFmtId="0" fontId="1" fillId="0" borderId="50" xfId="4" applyBorder="1" applyAlignment="1">
      <alignment horizontal="center" vertical="center"/>
    </xf>
    <xf numFmtId="0" fontId="1" fillId="0" borderId="16" xfId="4" applyBorder="1" applyAlignment="1">
      <alignment horizontal="center" vertical="center"/>
    </xf>
    <xf numFmtId="0" fontId="1" fillId="12" borderId="49" xfId="4" applyFill="1" applyBorder="1" applyAlignment="1">
      <alignment horizontal="center" vertical="center" shrinkToFit="1"/>
    </xf>
    <xf numFmtId="0" fontId="1" fillId="12" borderId="50" xfId="4" applyFill="1" applyBorder="1" applyAlignment="1">
      <alignment horizontal="center" vertical="center" shrinkToFit="1"/>
    </xf>
    <xf numFmtId="0" fontId="1" fillId="12" borderId="51" xfId="4" applyFill="1" applyBorder="1" applyAlignment="1">
      <alignment horizontal="center" vertical="center" shrinkToFit="1"/>
    </xf>
    <xf numFmtId="0" fontId="3" fillId="0" borderId="48" xfId="1" applyBorder="1" applyAlignment="1">
      <alignment horizontal="center" vertical="center"/>
    </xf>
    <xf numFmtId="0" fontId="6" fillId="3" borderId="19" xfId="1" applyFont="1" applyFill="1" applyBorder="1" applyAlignment="1">
      <alignment horizontal="center" vertical="center"/>
    </xf>
    <xf numFmtId="0" fontId="6" fillId="3" borderId="20" xfId="1" applyFont="1" applyFill="1" applyBorder="1" applyAlignment="1">
      <alignment horizontal="center" vertical="center"/>
    </xf>
    <xf numFmtId="0" fontId="6" fillId="3" borderId="21" xfId="1" applyFont="1" applyFill="1" applyBorder="1" applyAlignment="1">
      <alignment horizontal="center" vertical="center"/>
    </xf>
    <xf numFmtId="0" fontId="6" fillId="3" borderId="30" xfId="1" applyFont="1" applyFill="1" applyBorder="1" applyAlignment="1">
      <alignment horizontal="center" vertical="center"/>
    </xf>
    <xf numFmtId="0" fontId="6" fillId="3" borderId="31" xfId="1" applyFont="1" applyFill="1" applyBorder="1" applyAlignment="1">
      <alignment horizontal="center" vertical="center"/>
    </xf>
    <xf numFmtId="0" fontId="6" fillId="3" borderId="32" xfId="1" applyFont="1" applyFill="1" applyBorder="1" applyAlignment="1">
      <alignment horizontal="center" vertical="center"/>
    </xf>
    <xf numFmtId="0" fontId="6" fillId="3" borderId="36" xfId="1" applyFont="1" applyFill="1" applyBorder="1" applyAlignment="1">
      <alignment horizontal="center" vertical="center"/>
    </xf>
    <xf numFmtId="0" fontId="6" fillId="3" borderId="37" xfId="1" applyFont="1" applyFill="1" applyBorder="1" applyAlignment="1">
      <alignment horizontal="center" vertical="center"/>
    </xf>
    <xf numFmtId="0" fontId="6" fillId="3" borderId="38" xfId="1" applyFont="1" applyFill="1" applyBorder="1" applyAlignment="1">
      <alignment horizontal="center" vertical="center"/>
    </xf>
    <xf numFmtId="0" fontId="7" fillId="0" borderId="5" xfId="1" applyFont="1" applyBorder="1" applyAlignment="1">
      <alignment horizontal="center" vertical="center"/>
    </xf>
    <xf numFmtId="0" fontId="7" fillId="0" borderId="10" xfId="1" applyFont="1" applyBorder="1" applyAlignment="1">
      <alignment horizontal="center" vertical="center"/>
    </xf>
    <xf numFmtId="0" fontId="7" fillId="0" borderId="16" xfId="1" applyFont="1" applyBorder="1" applyAlignment="1">
      <alignment horizontal="center" vertical="center"/>
    </xf>
    <xf numFmtId="0" fontId="7" fillId="0" borderId="6" xfId="1" applyFont="1" applyBorder="1" applyAlignment="1">
      <alignment horizontal="center" vertical="center"/>
    </xf>
    <xf numFmtId="0" fontId="7" fillId="0" borderId="11" xfId="1" applyFont="1" applyBorder="1" applyAlignment="1">
      <alignment horizontal="center" vertical="center"/>
    </xf>
    <xf numFmtId="0" fontId="7" fillId="0" borderId="17" xfId="1" applyFont="1" applyBorder="1" applyAlignment="1">
      <alignment horizontal="center" vertical="center"/>
    </xf>
    <xf numFmtId="0" fontId="3" fillId="0" borderId="18" xfId="1" applyBorder="1" applyAlignment="1">
      <alignment horizontal="center" vertical="center"/>
    </xf>
    <xf numFmtId="0" fontId="3" fillId="3" borderId="19" xfId="1" applyFill="1" applyBorder="1" applyAlignment="1">
      <alignment horizontal="center" vertical="center"/>
    </xf>
    <xf numFmtId="0" fontId="3" fillId="3" borderId="20" xfId="1" applyFill="1" applyBorder="1" applyAlignment="1">
      <alignment horizontal="center" vertical="center"/>
    </xf>
    <xf numFmtId="0" fontId="3" fillId="3" borderId="21" xfId="1" applyFill="1" applyBorder="1" applyAlignment="1">
      <alignment horizontal="center" vertical="center"/>
    </xf>
    <xf numFmtId="0" fontId="3" fillId="3" borderId="30" xfId="1" applyFill="1" applyBorder="1" applyAlignment="1">
      <alignment horizontal="center" vertical="center"/>
    </xf>
    <xf numFmtId="0" fontId="3" fillId="3" borderId="31" xfId="1" applyFill="1" applyBorder="1" applyAlignment="1">
      <alignment horizontal="center" vertical="center"/>
    </xf>
    <xf numFmtId="0" fontId="3" fillId="3" borderId="32" xfId="1" applyFill="1" applyBorder="1" applyAlignment="1">
      <alignment horizontal="center" vertical="center"/>
    </xf>
    <xf numFmtId="0" fontId="3" fillId="3" borderId="36" xfId="1" applyFill="1" applyBorder="1" applyAlignment="1">
      <alignment horizontal="center" vertical="center"/>
    </xf>
    <xf numFmtId="0" fontId="3" fillId="3" borderId="37" xfId="1" applyFill="1" applyBorder="1" applyAlignment="1">
      <alignment horizontal="center" vertical="center"/>
    </xf>
    <xf numFmtId="0" fontId="3" fillId="3" borderId="38" xfId="1" applyFill="1" applyBorder="1" applyAlignment="1">
      <alignment horizontal="center" vertical="center"/>
    </xf>
    <xf numFmtId="0" fontId="3" fillId="0" borderId="43" xfId="1" applyBorder="1" applyAlignment="1">
      <alignment horizontal="center" vertical="center"/>
    </xf>
    <xf numFmtId="0" fontId="6" fillId="0" borderId="5" xfId="1" applyFont="1" applyBorder="1" applyAlignment="1">
      <alignment horizontal="center" vertical="center"/>
    </xf>
    <xf numFmtId="0" fontId="6" fillId="0" borderId="10" xfId="1" applyFont="1" applyBorder="1" applyAlignment="1">
      <alignment horizontal="center" vertical="center"/>
    </xf>
    <xf numFmtId="0" fontId="6" fillId="0" borderId="16" xfId="1" applyFont="1" applyBorder="1" applyAlignment="1">
      <alignment horizontal="center" vertical="center"/>
    </xf>
    <xf numFmtId="0" fontId="2" fillId="4" borderId="0" xfId="1" applyFont="1" applyFill="1" applyAlignment="1">
      <alignment horizontal="center" vertical="center"/>
    </xf>
    <xf numFmtId="0" fontId="3" fillId="4" borderId="0" xfId="1" applyFill="1" applyAlignment="1">
      <alignment horizontal="center" vertical="center"/>
    </xf>
    <xf numFmtId="0" fontId="3" fillId="0" borderId="1" xfId="1" applyBorder="1" applyAlignment="1">
      <alignment horizontal="center" vertical="center"/>
    </xf>
    <xf numFmtId="0" fontId="3" fillId="0" borderId="7" xfId="1" applyBorder="1" applyAlignment="1">
      <alignment horizontal="center" vertical="center"/>
    </xf>
    <xf numFmtId="0" fontId="3" fillId="0" borderId="12" xfId="1" applyBorder="1" applyAlignment="1">
      <alignment horizontal="center" vertical="center"/>
    </xf>
    <xf numFmtId="0" fontId="2" fillId="0" borderId="2" xfId="1" applyFont="1" applyBorder="1" applyAlignment="1">
      <alignment horizontal="center" vertical="center"/>
    </xf>
    <xf numFmtId="0" fontId="3" fillId="0" borderId="3" xfId="1" applyBorder="1" applyAlignment="1">
      <alignment horizontal="center" vertical="center"/>
    </xf>
    <xf numFmtId="0" fontId="3" fillId="0" borderId="4" xfId="1" applyBorder="1" applyAlignment="1">
      <alignment horizontal="center" vertical="center"/>
    </xf>
    <xf numFmtId="0" fontId="3" fillId="0" borderId="8" xfId="1" applyBorder="1" applyAlignment="1">
      <alignment horizontal="center" vertical="center"/>
    </xf>
    <xf numFmtId="0" fontId="3" fillId="0" borderId="0" xfId="1" applyAlignment="1">
      <alignment horizontal="center" vertical="center"/>
    </xf>
    <xf numFmtId="0" fontId="3" fillId="0" borderId="9" xfId="1" applyBorder="1" applyAlignment="1">
      <alignment horizontal="center" vertical="center"/>
    </xf>
    <xf numFmtId="0" fontId="3" fillId="0" borderId="13" xfId="1" applyBorder="1" applyAlignment="1">
      <alignment horizontal="center" vertical="center"/>
    </xf>
    <xf numFmtId="0" fontId="3" fillId="0" borderId="14" xfId="1" applyBorder="1" applyAlignment="1">
      <alignment horizontal="center" vertical="center"/>
    </xf>
    <xf numFmtId="0" fontId="3" fillId="0" borderId="15" xfId="1" applyBorder="1" applyAlignment="1">
      <alignment horizontal="center" vertical="center"/>
    </xf>
    <xf numFmtId="0" fontId="2" fillId="0" borderId="3" xfId="1" applyFont="1" applyBorder="1" applyAlignment="1">
      <alignment horizontal="center" vertical="center"/>
    </xf>
    <xf numFmtId="0" fontId="2" fillId="0" borderId="18" xfId="1" applyFont="1" applyBorder="1" applyAlignment="1">
      <alignment horizontal="center" vertical="center"/>
    </xf>
    <xf numFmtId="0" fontId="2" fillId="0" borderId="43" xfId="1" applyFont="1" applyBorder="1" applyAlignment="1">
      <alignment horizontal="center" vertical="center"/>
    </xf>
    <xf numFmtId="0" fontId="2" fillId="0" borderId="48" xfId="1" applyFont="1" applyBorder="1" applyAlignment="1">
      <alignment horizontal="center" vertical="center"/>
    </xf>
    <xf numFmtId="0" fontId="2" fillId="5" borderId="0" xfId="1" applyFont="1" applyFill="1" applyAlignment="1">
      <alignment horizontal="center" vertical="center"/>
    </xf>
    <xf numFmtId="0" fontId="3" fillId="5" borderId="0" xfId="1" applyFill="1" applyAlignment="1">
      <alignment horizontal="center" vertical="center"/>
    </xf>
    <xf numFmtId="0" fontId="2" fillId="11" borderId="48" xfId="1" applyFont="1" applyFill="1" applyBorder="1" applyAlignment="1">
      <alignment horizontal="center" vertical="center"/>
    </xf>
    <xf numFmtId="0" fontId="3" fillId="11" borderId="48" xfId="1" applyFill="1" applyBorder="1" applyAlignment="1">
      <alignment horizontal="center" vertical="center"/>
    </xf>
    <xf numFmtId="0" fontId="6" fillId="11" borderId="19" xfId="1" applyFont="1" applyFill="1" applyBorder="1" applyAlignment="1">
      <alignment horizontal="center" vertical="center"/>
    </xf>
    <xf numFmtId="0" fontId="6" fillId="11" borderId="20" xfId="1" applyFont="1" applyFill="1" applyBorder="1" applyAlignment="1">
      <alignment horizontal="center" vertical="center"/>
    </xf>
    <xf numFmtId="0" fontId="6" fillId="11" borderId="21" xfId="1" applyFont="1" applyFill="1" applyBorder="1" applyAlignment="1">
      <alignment horizontal="center" vertical="center"/>
    </xf>
    <xf numFmtId="0" fontId="6" fillId="11" borderId="30" xfId="1" applyFont="1" applyFill="1" applyBorder="1" applyAlignment="1">
      <alignment horizontal="center" vertical="center"/>
    </xf>
    <xf numFmtId="0" fontId="6" fillId="11" borderId="31" xfId="1" applyFont="1" applyFill="1" applyBorder="1" applyAlignment="1">
      <alignment horizontal="center" vertical="center"/>
    </xf>
    <xf numFmtId="0" fontId="6" fillId="11" borderId="32" xfId="1" applyFont="1" applyFill="1" applyBorder="1" applyAlignment="1">
      <alignment horizontal="center" vertical="center"/>
    </xf>
    <xf numFmtId="0" fontId="6" fillId="11" borderId="36" xfId="1" applyFont="1" applyFill="1" applyBorder="1" applyAlignment="1">
      <alignment horizontal="center" vertical="center"/>
    </xf>
    <xf numFmtId="0" fontId="6" fillId="11" borderId="37" xfId="1" applyFont="1" applyFill="1" applyBorder="1" applyAlignment="1">
      <alignment horizontal="center" vertical="center"/>
    </xf>
    <xf numFmtId="0" fontId="6" fillId="11" borderId="38" xfId="1" applyFont="1" applyFill="1" applyBorder="1" applyAlignment="1">
      <alignment horizontal="center" vertical="center"/>
    </xf>
    <xf numFmtId="0" fontId="2" fillId="6" borderId="0" xfId="1" applyFont="1" applyFill="1" applyAlignment="1">
      <alignment horizontal="center" vertical="center"/>
    </xf>
    <xf numFmtId="0" fontId="3" fillId="6" borderId="0" xfId="1" applyFill="1" applyAlignment="1">
      <alignment horizontal="center" vertical="center"/>
    </xf>
    <xf numFmtId="0" fontId="2" fillId="7" borderId="0" xfId="1" applyFont="1" applyFill="1" applyAlignment="1">
      <alignment horizontal="center" vertical="center"/>
    </xf>
    <xf numFmtId="0" fontId="3" fillId="7" borderId="0" xfId="1" applyFill="1" applyAlignment="1">
      <alignment horizontal="center" vertical="center"/>
    </xf>
    <xf numFmtId="0" fontId="3" fillId="0" borderId="44" xfId="1" applyBorder="1" applyAlignment="1">
      <alignment horizontal="center" vertical="center"/>
    </xf>
    <xf numFmtId="0" fontId="2" fillId="8" borderId="0" xfId="1" applyFont="1" applyFill="1" applyAlignment="1">
      <alignment horizontal="center" vertical="center"/>
    </xf>
    <xf numFmtId="0" fontId="3" fillId="8" borderId="0" xfId="1" applyFill="1" applyAlignment="1">
      <alignment horizontal="center" vertical="center"/>
    </xf>
    <xf numFmtId="0" fontId="2" fillId="2" borderId="0" xfId="1" applyFont="1" applyFill="1" applyAlignment="1">
      <alignment horizontal="center" vertical="center"/>
    </xf>
    <xf numFmtId="0" fontId="3" fillId="2" borderId="0" xfId="1" applyFill="1" applyAlignment="1">
      <alignment horizontal="center" vertical="center"/>
    </xf>
    <xf numFmtId="0" fontId="11" fillId="9" borderId="0" xfId="1" applyFont="1" applyFill="1" applyAlignment="1">
      <alignment horizontal="center" vertical="center"/>
    </xf>
    <xf numFmtId="0" fontId="28" fillId="9" borderId="0" xfId="1" applyFont="1" applyFill="1" applyAlignment="1">
      <alignment horizontal="center" vertical="center"/>
    </xf>
    <xf numFmtId="0" fontId="11" fillId="10" borderId="0" xfId="1" applyFont="1" applyFill="1" applyAlignment="1">
      <alignment horizontal="center" vertical="center"/>
    </xf>
    <xf numFmtId="0" fontId="28" fillId="10" borderId="0" xfId="1" applyFont="1" applyFill="1" applyAlignment="1">
      <alignment horizontal="center" vertical="center"/>
    </xf>
  </cellXfs>
  <cellStyles count="5">
    <cellStyle name="標準" xfId="0" builtinId="0"/>
    <cellStyle name="標準 2" xfId="1" xr:uid="{BAE44319-3382-4928-9474-253CED681F04}"/>
    <cellStyle name="標準 3" xfId="2" xr:uid="{109C640A-3F61-4C22-9088-CAEF3401A51B}"/>
    <cellStyle name="標準 7 2 2 2" xfId="3" xr:uid="{D8F24B52-BB34-4232-8BED-BD3AF7056215}"/>
    <cellStyle name="標準 7 2 2 2 2" xfId="4" xr:uid="{C50E5E29-C445-4843-8A8A-05344B8157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66675</xdr:colOff>
      <xdr:row>2</xdr:row>
      <xdr:rowOff>124776</xdr:rowOff>
    </xdr:from>
    <xdr:to>
      <xdr:col>40</xdr:col>
      <xdr:colOff>28575</xdr:colOff>
      <xdr:row>4</xdr:row>
      <xdr:rowOff>0</xdr:rowOff>
    </xdr:to>
    <xdr:sp macro="" textlink="">
      <xdr:nvSpPr>
        <xdr:cNvPr id="2" name="Text Box 1">
          <a:extLst>
            <a:ext uri="{FF2B5EF4-FFF2-40B4-BE49-F238E27FC236}">
              <a16:creationId xmlns:a16="http://schemas.microsoft.com/office/drawing/2014/main" id="{47897FEF-B030-489A-B935-31D27D006148}"/>
            </a:ext>
          </a:extLst>
        </xdr:cNvPr>
        <xdr:cNvSpPr txBox="1">
          <a:spLocks noChangeArrowheads="1"/>
        </xdr:cNvSpPr>
      </xdr:nvSpPr>
      <xdr:spPr bwMode="auto">
        <a:xfrm>
          <a:off x="4276725" y="686751"/>
          <a:ext cx="2228850" cy="858251"/>
        </a:xfrm>
        <a:prstGeom prst="rect">
          <a:avLst/>
        </a:prstGeom>
        <a:noFill/>
        <a:ln>
          <a:noFill/>
        </a:ln>
      </xdr:spPr>
      <xdr:txBody>
        <a:bodyPr vertOverflow="clip" wrap="square" lIns="36576"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主管　　　　旭川地区サッカー協会</a:t>
          </a:r>
        </a:p>
        <a:p>
          <a:pPr algn="l" rtl="0">
            <a:lnSpc>
              <a:spcPts val="1200"/>
            </a:lnSpc>
            <a:defRPr sz="1000"/>
          </a:pPr>
          <a:r>
            <a:rPr lang="ja-JP" altLang="en-US" sz="1000" b="0" i="0" u="none" strike="noStrike" baseline="0">
              <a:solidFill>
                <a:srgbClr val="000000"/>
              </a:solidFill>
              <a:latin typeface="ＭＳ Ｐゴシック"/>
              <a:ea typeface="ＭＳ Ｐゴシック"/>
            </a:rPr>
            <a:t>　　　　  　　第４種委員会</a:t>
          </a:r>
        </a:p>
        <a:p>
          <a:pPr algn="l" rtl="0">
            <a:lnSpc>
              <a:spcPts val="1200"/>
            </a:lnSpc>
            <a:defRPr sz="1000"/>
          </a:pPr>
          <a:r>
            <a:rPr lang="ja-JP" altLang="en-US" sz="1000" b="0" i="0" u="none" strike="noStrike" baseline="0">
              <a:solidFill>
                <a:srgbClr val="000000"/>
              </a:solidFill>
              <a:latin typeface="ＭＳ Ｐゴシック"/>
              <a:ea typeface="ＭＳ Ｐゴシック"/>
            </a:rPr>
            <a:t>後援　　　　旭川市教育委員会</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553CE-A3F6-48D1-9EA1-7B8EC2EF307D}">
  <dimension ref="A1:J74"/>
  <sheetViews>
    <sheetView topLeftCell="A31" workbookViewId="0">
      <selection activeCell="J37" sqref="J37"/>
    </sheetView>
  </sheetViews>
  <sheetFormatPr defaultColWidth="7.86328125" defaultRowHeight="13.5" x14ac:dyDescent="0.25"/>
  <cols>
    <col min="1" max="1" width="2.6953125" style="39" customWidth="1"/>
    <col min="2" max="2" width="10.5625" style="39" customWidth="1"/>
    <col min="3" max="3" width="1.45703125" style="39" customWidth="1"/>
    <col min="4" max="4" width="1.796875" style="39" customWidth="1"/>
    <col min="5" max="5" width="57.6484375" style="39" customWidth="1"/>
    <col min="6" max="6" width="9.32421875" style="39" customWidth="1"/>
    <col min="7" max="7" width="4.4921875" style="39" customWidth="1"/>
    <col min="8" max="16384" width="7.86328125" style="39"/>
  </cols>
  <sheetData>
    <row r="1" spans="1:10" ht="43.5" customHeight="1" x14ac:dyDescent="0.25">
      <c r="A1" s="121" t="s">
        <v>0</v>
      </c>
      <c r="B1" s="121"/>
      <c r="C1" s="121"/>
      <c r="D1" s="121"/>
      <c r="E1" s="121"/>
      <c r="F1" s="121"/>
      <c r="G1" s="55"/>
      <c r="H1" s="55"/>
      <c r="I1" s="55"/>
      <c r="J1" s="55"/>
    </row>
    <row r="2" spans="1:10" ht="24.75" customHeight="1" x14ac:dyDescent="0.25">
      <c r="A2" s="122" t="s">
        <v>1</v>
      </c>
      <c r="B2" s="122"/>
      <c r="C2" s="122"/>
      <c r="D2" s="122"/>
      <c r="E2" s="122"/>
      <c r="F2" s="122"/>
      <c r="G2" s="56"/>
      <c r="H2" s="56"/>
      <c r="I2" s="56"/>
      <c r="J2" s="56"/>
    </row>
    <row r="3" spans="1:10" ht="7.5" customHeight="1" x14ac:dyDescent="0.25">
      <c r="A3" s="57"/>
      <c r="B3" s="57"/>
      <c r="C3" s="57"/>
      <c r="D3" s="57"/>
      <c r="E3" s="57"/>
      <c r="F3" s="57"/>
    </row>
    <row r="4" spans="1:10" ht="29.25" customHeight="1" x14ac:dyDescent="0.1">
      <c r="A4" s="58">
        <v>1</v>
      </c>
      <c r="B4" s="59" t="s">
        <v>2</v>
      </c>
      <c r="C4" s="60"/>
      <c r="D4" s="114" t="s">
        <v>3</v>
      </c>
      <c r="E4" s="114"/>
      <c r="F4" s="114"/>
    </row>
    <row r="5" spans="1:10" ht="7.5" customHeight="1" x14ac:dyDescent="0.25">
      <c r="A5" s="58"/>
      <c r="B5" s="59"/>
      <c r="C5" s="60"/>
      <c r="D5" s="61"/>
      <c r="E5" s="61"/>
      <c r="F5" s="61"/>
    </row>
    <row r="6" spans="1:10" ht="21.75" customHeight="1" x14ac:dyDescent="0.1">
      <c r="A6" s="58">
        <v>2</v>
      </c>
      <c r="B6" s="59" t="s">
        <v>4</v>
      </c>
      <c r="C6" s="60"/>
      <c r="D6" s="114" t="s">
        <v>5</v>
      </c>
      <c r="E6" s="114"/>
      <c r="F6" s="114"/>
    </row>
    <row r="7" spans="1:10" ht="7.5" customHeight="1" x14ac:dyDescent="0.25">
      <c r="A7" s="58"/>
      <c r="B7" s="59"/>
      <c r="C7" s="60"/>
      <c r="D7" s="62"/>
      <c r="E7" s="62"/>
      <c r="F7" s="62"/>
    </row>
    <row r="8" spans="1:10" x14ac:dyDescent="0.1">
      <c r="A8" s="58">
        <v>3</v>
      </c>
      <c r="B8" s="59" t="s">
        <v>6</v>
      </c>
      <c r="C8" s="60"/>
      <c r="D8" s="115" t="s">
        <v>7</v>
      </c>
      <c r="E8" s="115"/>
      <c r="F8" s="115"/>
    </row>
    <row r="9" spans="1:10" ht="7.5" customHeight="1" x14ac:dyDescent="0.25">
      <c r="A9" s="58"/>
      <c r="B9" s="59"/>
      <c r="C9" s="60"/>
      <c r="D9" s="62"/>
      <c r="E9" s="62"/>
      <c r="F9" s="62"/>
    </row>
    <row r="10" spans="1:10" x14ac:dyDescent="0.1">
      <c r="A10" s="58">
        <v>4</v>
      </c>
      <c r="B10" s="59" t="s">
        <v>8</v>
      </c>
      <c r="C10" s="60"/>
      <c r="D10" s="115" t="s">
        <v>9</v>
      </c>
      <c r="E10" s="115"/>
      <c r="F10" s="115"/>
    </row>
    <row r="11" spans="1:10" ht="7.5" customHeight="1" x14ac:dyDescent="0.25">
      <c r="A11" s="58"/>
      <c r="B11" s="59"/>
      <c r="C11" s="60"/>
      <c r="D11" s="62"/>
      <c r="E11" s="62"/>
      <c r="F11" s="62"/>
    </row>
    <row r="12" spans="1:10" ht="13.5" customHeight="1" x14ac:dyDescent="0.1">
      <c r="A12" s="58">
        <v>5</v>
      </c>
      <c r="B12" s="59" t="s">
        <v>10</v>
      </c>
      <c r="C12" s="60"/>
      <c r="D12" s="115" t="s">
        <v>11</v>
      </c>
      <c r="E12" s="115"/>
      <c r="F12" s="115"/>
    </row>
    <row r="13" spans="1:10" ht="7.5" customHeight="1" x14ac:dyDescent="0.25">
      <c r="A13" s="58"/>
      <c r="B13" s="59"/>
      <c r="C13" s="60"/>
      <c r="D13" s="62"/>
      <c r="E13" s="62"/>
      <c r="F13" s="62"/>
    </row>
    <row r="14" spans="1:10" x14ac:dyDescent="0.1">
      <c r="A14" s="58">
        <v>6</v>
      </c>
      <c r="B14" s="59" t="s">
        <v>12</v>
      </c>
      <c r="C14" s="60"/>
      <c r="D14" s="115" t="s">
        <v>13</v>
      </c>
      <c r="E14" s="115"/>
      <c r="F14" s="115"/>
    </row>
    <row r="15" spans="1:10" ht="7.5" customHeight="1" x14ac:dyDescent="0.25">
      <c r="A15" s="58"/>
      <c r="B15" s="59"/>
      <c r="C15" s="60"/>
      <c r="D15" s="62"/>
      <c r="E15" s="62"/>
      <c r="F15" s="62"/>
    </row>
    <row r="16" spans="1:10" x14ac:dyDescent="0.1">
      <c r="A16" s="58">
        <v>7</v>
      </c>
      <c r="B16" s="59" t="s">
        <v>14</v>
      </c>
      <c r="C16" s="60"/>
      <c r="D16" s="115" t="s">
        <v>15</v>
      </c>
      <c r="E16" s="115"/>
      <c r="F16" s="115"/>
    </row>
    <row r="17" spans="1:6" ht="7.5" customHeight="1" x14ac:dyDescent="0.25">
      <c r="A17" s="58"/>
      <c r="B17" s="59"/>
      <c r="C17" s="60"/>
      <c r="D17" s="62"/>
      <c r="E17" s="62"/>
      <c r="F17" s="62"/>
    </row>
    <row r="18" spans="1:6" x14ac:dyDescent="0.1">
      <c r="A18" s="58">
        <v>8</v>
      </c>
      <c r="B18" s="59" t="s">
        <v>16</v>
      </c>
      <c r="C18" s="60"/>
      <c r="D18" s="115" t="s">
        <v>17</v>
      </c>
      <c r="E18" s="115"/>
      <c r="F18" s="115"/>
    </row>
    <row r="19" spans="1:6" ht="7.5" customHeight="1" x14ac:dyDescent="0.25">
      <c r="A19" s="58"/>
      <c r="B19" s="59"/>
      <c r="C19" s="60"/>
      <c r="D19" s="62"/>
      <c r="E19" s="62"/>
      <c r="F19" s="62"/>
    </row>
    <row r="20" spans="1:6" x14ac:dyDescent="0.1">
      <c r="A20" s="58">
        <v>9</v>
      </c>
      <c r="B20" s="59" t="s">
        <v>18</v>
      </c>
      <c r="C20" s="60"/>
      <c r="D20" s="63" t="s">
        <v>19</v>
      </c>
      <c r="E20" s="114" t="s">
        <v>20</v>
      </c>
      <c r="F20" s="114"/>
    </row>
    <row r="21" spans="1:6" ht="28.5" customHeight="1" x14ac:dyDescent="0.1">
      <c r="A21" s="58"/>
      <c r="B21" s="59"/>
      <c r="C21" s="60"/>
      <c r="D21" s="61" t="s">
        <v>21</v>
      </c>
      <c r="E21" s="114" t="s">
        <v>22</v>
      </c>
      <c r="F21" s="114"/>
    </row>
    <row r="22" spans="1:6" ht="26.25" customHeight="1" x14ac:dyDescent="0.1">
      <c r="A22" s="58"/>
      <c r="B22" s="59"/>
      <c r="C22" s="60"/>
      <c r="D22" s="61" t="s">
        <v>23</v>
      </c>
      <c r="E22" s="114" t="s">
        <v>24</v>
      </c>
      <c r="F22" s="114"/>
    </row>
    <row r="23" spans="1:6" ht="41.25" customHeight="1" x14ac:dyDescent="0.1">
      <c r="A23" s="58"/>
      <c r="B23" s="59"/>
      <c r="C23" s="60"/>
      <c r="D23" s="63" t="s">
        <v>25</v>
      </c>
      <c r="E23" s="120" t="s">
        <v>26</v>
      </c>
      <c r="F23" s="120"/>
    </row>
    <row r="24" spans="1:6" ht="13.5" customHeight="1" x14ac:dyDescent="0.1">
      <c r="A24" s="58"/>
      <c r="B24" s="59"/>
      <c r="C24" s="60"/>
      <c r="D24" s="61" t="s">
        <v>27</v>
      </c>
      <c r="E24" s="117" t="s">
        <v>28</v>
      </c>
      <c r="F24" s="117"/>
    </row>
    <row r="25" spans="1:6" ht="7.5" customHeight="1" x14ac:dyDescent="0.25">
      <c r="A25" s="58"/>
      <c r="B25" s="59"/>
      <c r="C25" s="60"/>
      <c r="D25" s="64"/>
      <c r="E25" s="65"/>
      <c r="F25" s="65"/>
    </row>
    <row r="26" spans="1:6" ht="27" customHeight="1" x14ac:dyDescent="0.1">
      <c r="A26" s="58">
        <v>10</v>
      </c>
      <c r="B26" s="59" t="s">
        <v>29</v>
      </c>
      <c r="C26" s="60"/>
      <c r="D26" s="63" t="s">
        <v>19</v>
      </c>
      <c r="E26" s="115" t="s">
        <v>30</v>
      </c>
      <c r="F26" s="115"/>
    </row>
    <row r="27" spans="1:6" ht="27" customHeight="1" x14ac:dyDescent="0.25">
      <c r="A27" s="58"/>
      <c r="B27" s="59"/>
      <c r="C27" s="60"/>
      <c r="D27" s="63"/>
      <c r="E27" s="114" t="s">
        <v>31</v>
      </c>
      <c r="F27" s="114"/>
    </row>
    <row r="28" spans="1:6" ht="13.5" customHeight="1" x14ac:dyDescent="0.1">
      <c r="A28" s="58"/>
      <c r="B28" s="59"/>
      <c r="C28" s="60"/>
      <c r="D28" s="63" t="s">
        <v>21</v>
      </c>
      <c r="E28" s="114" t="s">
        <v>32</v>
      </c>
      <c r="F28" s="114"/>
    </row>
    <row r="29" spans="1:6" ht="28.5" customHeight="1" x14ac:dyDescent="0.1">
      <c r="A29" s="58"/>
      <c r="B29" s="59"/>
      <c r="C29" s="60"/>
      <c r="D29" s="63" t="s">
        <v>23</v>
      </c>
      <c r="E29" s="119" t="s">
        <v>33</v>
      </c>
      <c r="F29" s="119"/>
    </row>
    <row r="30" spans="1:6" ht="42" customHeight="1" x14ac:dyDescent="0.25">
      <c r="A30" s="58"/>
      <c r="B30" s="59"/>
      <c r="C30" s="60"/>
      <c r="D30" s="63"/>
      <c r="E30" s="119" t="s">
        <v>34</v>
      </c>
      <c r="F30" s="119"/>
    </row>
    <row r="31" spans="1:6" ht="9" customHeight="1" x14ac:dyDescent="0.25">
      <c r="A31" s="58"/>
      <c r="B31" s="59"/>
      <c r="C31" s="60"/>
      <c r="D31" s="63"/>
      <c r="E31" s="61"/>
      <c r="F31" s="61"/>
    </row>
    <row r="32" spans="1:6" x14ac:dyDescent="0.1">
      <c r="A32" s="58">
        <v>11</v>
      </c>
      <c r="B32" s="59" t="s">
        <v>35</v>
      </c>
      <c r="C32" s="60"/>
      <c r="D32" s="64" t="s">
        <v>19</v>
      </c>
      <c r="E32" s="66" t="s">
        <v>36</v>
      </c>
      <c r="F32" s="66"/>
    </row>
    <row r="33" spans="1:6" ht="39" customHeight="1" x14ac:dyDescent="0.25">
      <c r="A33" s="58"/>
      <c r="B33" s="59"/>
      <c r="C33" s="60"/>
      <c r="D33" s="63"/>
      <c r="E33" s="119" t="s">
        <v>37</v>
      </c>
      <c r="F33" s="119"/>
    </row>
    <row r="34" spans="1:6" ht="13.5" customHeight="1" x14ac:dyDescent="0.1">
      <c r="A34" s="58"/>
      <c r="B34" s="59"/>
      <c r="C34" s="60"/>
      <c r="D34" s="63" t="s">
        <v>21</v>
      </c>
      <c r="E34" s="61" t="s">
        <v>38</v>
      </c>
      <c r="F34" s="61"/>
    </row>
    <row r="35" spans="1:6" ht="13.5" customHeight="1" x14ac:dyDescent="0.1">
      <c r="A35" s="58"/>
      <c r="B35" s="59"/>
      <c r="C35" s="60"/>
      <c r="D35" s="63" t="s">
        <v>23</v>
      </c>
      <c r="E35" s="61" t="s">
        <v>39</v>
      </c>
      <c r="F35" s="61"/>
    </row>
    <row r="36" spans="1:6" ht="13.5" customHeight="1" x14ac:dyDescent="0.1">
      <c r="A36" s="58"/>
      <c r="B36" s="59"/>
      <c r="C36" s="60"/>
      <c r="D36" s="63" t="s">
        <v>25</v>
      </c>
      <c r="E36" s="61" t="s">
        <v>40</v>
      </c>
      <c r="F36" s="61"/>
    </row>
    <row r="37" spans="1:6" ht="31.5" customHeight="1" x14ac:dyDescent="0.1">
      <c r="A37" s="58"/>
      <c r="B37" s="59"/>
      <c r="C37" s="60"/>
      <c r="D37" s="67" t="s">
        <v>41</v>
      </c>
      <c r="E37" s="114" t="s">
        <v>42</v>
      </c>
      <c r="F37" s="114"/>
    </row>
    <row r="38" spans="1:6" ht="31.5" customHeight="1" x14ac:dyDescent="0.1">
      <c r="A38" s="58"/>
      <c r="B38" s="59"/>
      <c r="C38" s="60"/>
      <c r="D38" s="67" t="s">
        <v>41</v>
      </c>
      <c r="E38" s="114" t="s">
        <v>43</v>
      </c>
      <c r="F38" s="114"/>
    </row>
    <row r="39" spans="1:6" ht="39.75" customHeight="1" x14ac:dyDescent="0.1">
      <c r="A39" s="58"/>
      <c r="B39" s="59"/>
      <c r="C39" s="60"/>
      <c r="D39" s="67" t="s">
        <v>41</v>
      </c>
      <c r="E39" s="119" t="s">
        <v>44</v>
      </c>
      <c r="F39" s="119"/>
    </row>
    <row r="40" spans="1:6" ht="30.75" customHeight="1" x14ac:dyDescent="0.1">
      <c r="A40" s="58"/>
      <c r="B40" s="59"/>
      <c r="C40" s="60"/>
      <c r="D40" s="67" t="s">
        <v>41</v>
      </c>
      <c r="E40" s="114" t="s">
        <v>45</v>
      </c>
      <c r="F40" s="114"/>
    </row>
    <row r="41" spans="1:6" ht="19.5" customHeight="1" x14ac:dyDescent="0.1">
      <c r="A41" s="58"/>
      <c r="B41" s="59"/>
      <c r="C41" s="60"/>
      <c r="D41" s="67" t="s">
        <v>41</v>
      </c>
      <c r="E41" s="114" t="s">
        <v>46</v>
      </c>
      <c r="F41" s="114"/>
    </row>
    <row r="42" spans="1:6" ht="21" customHeight="1" x14ac:dyDescent="0.1">
      <c r="A42" s="58"/>
      <c r="B42" s="59"/>
      <c r="C42" s="60"/>
      <c r="D42" s="67" t="s">
        <v>41</v>
      </c>
      <c r="E42" s="114" t="s">
        <v>47</v>
      </c>
      <c r="F42" s="114"/>
    </row>
    <row r="43" spans="1:6" ht="13.5" customHeight="1" x14ac:dyDescent="0.1">
      <c r="A43" s="58"/>
      <c r="B43" s="59"/>
      <c r="C43" s="60"/>
      <c r="D43" s="63" t="s">
        <v>27</v>
      </c>
      <c r="E43" s="68" t="s">
        <v>48</v>
      </c>
      <c r="F43" s="68"/>
    </row>
    <row r="44" spans="1:6" ht="27" customHeight="1" x14ac:dyDescent="0.25">
      <c r="A44" s="58"/>
      <c r="B44" s="59"/>
      <c r="C44" s="60"/>
      <c r="D44" s="61"/>
      <c r="E44" s="116" t="s">
        <v>49</v>
      </c>
      <c r="F44" s="116"/>
    </row>
    <row r="45" spans="1:6" ht="13.5" customHeight="1" x14ac:dyDescent="0.1">
      <c r="A45" s="58"/>
      <c r="B45" s="59"/>
      <c r="C45" s="60"/>
      <c r="D45" s="61" t="s">
        <v>50</v>
      </c>
      <c r="E45" s="116" t="s">
        <v>51</v>
      </c>
      <c r="F45" s="116"/>
    </row>
    <row r="46" spans="1:6" ht="49.5" customHeight="1" x14ac:dyDescent="0.1">
      <c r="A46" s="58"/>
      <c r="B46" s="59"/>
      <c r="C46" s="60"/>
      <c r="D46" s="69" t="s">
        <v>52</v>
      </c>
      <c r="E46" s="114" t="s">
        <v>53</v>
      </c>
      <c r="F46" s="114"/>
    </row>
    <row r="47" spans="1:6" ht="13.5" customHeight="1" x14ac:dyDescent="0.1">
      <c r="A47" s="58"/>
      <c r="B47" s="59"/>
      <c r="C47" s="60"/>
      <c r="D47" s="61" t="s">
        <v>54</v>
      </c>
      <c r="E47" s="68" t="s">
        <v>55</v>
      </c>
      <c r="F47" s="68"/>
    </row>
    <row r="48" spans="1:6" ht="14.25" customHeight="1" x14ac:dyDescent="0.25">
      <c r="A48" s="58"/>
      <c r="B48" s="59"/>
      <c r="C48" s="60"/>
      <c r="D48" s="61"/>
      <c r="E48" s="116" t="s">
        <v>56</v>
      </c>
      <c r="F48" s="116"/>
    </row>
    <row r="49" spans="1:6" x14ac:dyDescent="0.1">
      <c r="A49" s="58"/>
      <c r="B49" s="59"/>
      <c r="C49" s="60"/>
      <c r="D49" s="64" t="s">
        <v>57</v>
      </c>
      <c r="E49" s="117" t="s">
        <v>58</v>
      </c>
      <c r="F49" s="117"/>
    </row>
    <row r="50" spans="1:6" x14ac:dyDescent="0.1">
      <c r="A50" s="58"/>
      <c r="B50" s="59"/>
      <c r="C50" s="60"/>
      <c r="D50" s="64" t="s">
        <v>59</v>
      </c>
      <c r="E50" s="65" t="s">
        <v>60</v>
      </c>
      <c r="F50" s="65"/>
    </row>
    <row r="51" spans="1:6" ht="27" customHeight="1" x14ac:dyDescent="0.1">
      <c r="A51" s="58"/>
      <c r="C51" s="60"/>
      <c r="D51" s="69" t="s">
        <v>41</v>
      </c>
      <c r="E51" s="115" t="s">
        <v>61</v>
      </c>
      <c r="F51" s="115"/>
    </row>
    <row r="52" spans="1:6" ht="35.1" customHeight="1" x14ac:dyDescent="0.1">
      <c r="A52" s="58"/>
      <c r="B52" s="59"/>
      <c r="C52" s="60"/>
      <c r="D52" s="69" t="s">
        <v>41</v>
      </c>
      <c r="E52" s="114" t="s">
        <v>62</v>
      </c>
      <c r="F52" s="114"/>
    </row>
    <row r="53" spans="1:6" x14ac:dyDescent="0.1">
      <c r="A53" s="58"/>
      <c r="B53" s="59"/>
      <c r="C53" s="60"/>
      <c r="D53" s="64" t="s">
        <v>63</v>
      </c>
      <c r="E53" s="117" t="s">
        <v>64</v>
      </c>
      <c r="F53" s="117"/>
    </row>
    <row r="54" spans="1:6" x14ac:dyDescent="0.1">
      <c r="A54" s="58"/>
      <c r="B54" s="59"/>
      <c r="C54" s="60"/>
      <c r="D54" s="64" t="s">
        <v>65</v>
      </c>
      <c r="E54" s="117" t="s">
        <v>66</v>
      </c>
      <c r="F54" s="117"/>
    </row>
    <row r="55" spans="1:6" ht="5.25" customHeight="1" x14ac:dyDescent="0.25">
      <c r="A55" s="58"/>
      <c r="B55" s="59"/>
      <c r="C55" s="60"/>
      <c r="D55" s="64"/>
      <c r="E55" s="65"/>
      <c r="F55" s="65"/>
    </row>
    <row r="56" spans="1:6" ht="51.75" customHeight="1" x14ac:dyDescent="0.1">
      <c r="A56" s="58">
        <v>12</v>
      </c>
      <c r="B56" s="59" t="s">
        <v>67</v>
      </c>
      <c r="C56" s="60"/>
      <c r="D56" s="63" t="s">
        <v>19</v>
      </c>
      <c r="E56" s="118" t="s">
        <v>68</v>
      </c>
      <c r="F56" s="118"/>
    </row>
    <row r="57" spans="1:6" ht="24.75" customHeight="1" x14ac:dyDescent="0.1">
      <c r="A57" s="58"/>
      <c r="B57" s="59"/>
      <c r="C57" s="60"/>
      <c r="D57" s="62" t="s">
        <v>69</v>
      </c>
      <c r="E57" s="114" t="s">
        <v>70</v>
      </c>
      <c r="F57" s="114"/>
    </row>
    <row r="58" spans="1:6" x14ac:dyDescent="0.1">
      <c r="A58" s="58">
        <v>13</v>
      </c>
      <c r="B58" s="59" t="s">
        <v>71</v>
      </c>
      <c r="C58" s="60"/>
      <c r="D58" s="114" t="s">
        <v>72</v>
      </c>
      <c r="E58" s="114"/>
      <c r="F58" s="114"/>
    </row>
    <row r="59" spans="1:6" ht="7.5" customHeight="1" x14ac:dyDescent="0.25">
      <c r="A59" s="58"/>
      <c r="B59" s="59"/>
      <c r="C59" s="60"/>
      <c r="D59" s="61"/>
      <c r="E59" s="61"/>
      <c r="F59" s="61"/>
    </row>
    <row r="60" spans="1:6" x14ac:dyDescent="0.1">
      <c r="A60" s="58">
        <v>14</v>
      </c>
      <c r="B60" s="59" t="s">
        <v>73</v>
      </c>
      <c r="C60" s="60"/>
      <c r="D60" s="114" t="s">
        <v>74</v>
      </c>
      <c r="E60" s="114"/>
      <c r="F60" s="114"/>
    </row>
    <row r="61" spans="1:6" ht="7.5" customHeight="1" x14ac:dyDescent="0.25">
      <c r="A61" s="58"/>
      <c r="B61" s="59"/>
      <c r="C61" s="60"/>
      <c r="D61" s="61"/>
      <c r="E61" s="61"/>
      <c r="F61" s="61"/>
    </row>
    <row r="62" spans="1:6" x14ac:dyDescent="0.1">
      <c r="A62" s="58">
        <v>15</v>
      </c>
      <c r="B62" s="59" t="s">
        <v>75</v>
      </c>
      <c r="C62" s="60"/>
      <c r="D62" s="114" t="s">
        <v>76</v>
      </c>
      <c r="E62" s="114"/>
      <c r="F62" s="114"/>
    </row>
    <row r="63" spans="1:6" ht="7.5" customHeight="1" x14ac:dyDescent="0.25">
      <c r="A63" s="58"/>
      <c r="B63" s="59"/>
      <c r="C63" s="60"/>
      <c r="D63" s="61"/>
      <c r="E63" s="61"/>
      <c r="F63" s="61"/>
    </row>
    <row r="64" spans="1:6" ht="26.1" customHeight="1" x14ac:dyDescent="0.1">
      <c r="A64" s="58">
        <v>16</v>
      </c>
      <c r="B64" s="59" t="s">
        <v>77</v>
      </c>
      <c r="C64" s="60"/>
      <c r="D64" s="114" t="s">
        <v>78</v>
      </c>
      <c r="E64" s="114"/>
      <c r="F64" s="114"/>
    </row>
    <row r="65" spans="1:6" ht="7.5" customHeight="1" x14ac:dyDescent="0.25">
      <c r="A65" s="58"/>
      <c r="B65" s="59"/>
      <c r="C65" s="60"/>
      <c r="D65" s="61"/>
      <c r="E65" s="61"/>
      <c r="F65" s="61"/>
    </row>
    <row r="66" spans="1:6" ht="26.25" customHeight="1" x14ac:dyDescent="0.1">
      <c r="A66" s="58">
        <v>17</v>
      </c>
      <c r="B66" s="59" t="s">
        <v>79</v>
      </c>
      <c r="C66" s="60"/>
      <c r="D66" s="70" t="s">
        <v>19</v>
      </c>
      <c r="E66" s="114" t="s">
        <v>80</v>
      </c>
      <c r="F66" s="114"/>
    </row>
    <row r="67" spans="1:6" ht="26.25" customHeight="1" x14ac:dyDescent="0.1">
      <c r="A67" s="58"/>
      <c r="B67" s="59"/>
      <c r="C67" s="60"/>
      <c r="D67" s="71" t="s">
        <v>21</v>
      </c>
      <c r="E67" s="114" t="s">
        <v>81</v>
      </c>
      <c r="F67" s="114"/>
    </row>
    <row r="68" spans="1:6" ht="7.5" customHeight="1" x14ac:dyDescent="0.25">
      <c r="C68" s="60"/>
      <c r="D68" s="61"/>
      <c r="E68" s="61"/>
      <c r="F68" s="61"/>
    </row>
    <row r="69" spans="1:6" x14ac:dyDescent="0.1">
      <c r="A69" s="58">
        <v>18</v>
      </c>
      <c r="B69" s="72" t="s">
        <v>82</v>
      </c>
      <c r="C69" s="60"/>
      <c r="D69" s="115" t="s">
        <v>83</v>
      </c>
      <c r="E69" s="115"/>
      <c r="F69" s="115"/>
    </row>
    <row r="70" spans="1:6" x14ac:dyDescent="0.25">
      <c r="A70" s="58"/>
      <c r="B70" s="59"/>
      <c r="C70" s="60"/>
      <c r="D70" s="115" t="s">
        <v>84</v>
      </c>
      <c r="E70" s="115"/>
      <c r="F70" s="115"/>
    </row>
    <row r="71" spans="1:6" ht="13.5" customHeight="1" x14ac:dyDescent="0.25">
      <c r="C71" s="60"/>
      <c r="D71" s="66" t="s">
        <v>85</v>
      </c>
      <c r="E71" s="66"/>
      <c r="F71" s="66"/>
    </row>
    <row r="72" spans="1:6" x14ac:dyDescent="0.25">
      <c r="A72" s="58"/>
      <c r="C72" s="60"/>
      <c r="D72" s="115" t="s">
        <v>86</v>
      </c>
      <c r="E72" s="115"/>
      <c r="F72" s="115"/>
    </row>
    <row r="73" spans="1:6" x14ac:dyDescent="0.25">
      <c r="A73" s="58"/>
      <c r="C73" s="60"/>
    </row>
    <row r="74" spans="1:6" x14ac:dyDescent="0.25">
      <c r="A74" s="58"/>
      <c r="B74" s="59"/>
      <c r="C74" s="60"/>
    </row>
  </sheetData>
  <mergeCells count="47">
    <mergeCell ref="D10:F10"/>
    <mergeCell ref="A1:F1"/>
    <mergeCell ref="A2:F2"/>
    <mergeCell ref="D4:F4"/>
    <mergeCell ref="D6:F6"/>
    <mergeCell ref="D8:F8"/>
    <mergeCell ref="E28:F28"/>
    <mergeCell ref="D12:F12"/>
    <mergeCell ref="D14:F14"/>
    <mergeCell ref="D16:F16"/>
    <mergeCell ref="D18:F18"/>
    <mergeCell ref="E20:F20"/>
    <mergeCell ref="E21:F21"/>
    <mergeCell ref="E22:F22"/>
    <mergeCell ref="E23:F23"/>
    <mergeCell ref="E24:F24"/>
    <mergeCell ref="E26:F26"/>
    <mergeCell ref="E27:F27"/>
    <mergeCell ref="E46:F46"/>
    <mergeCell ref="E29:F29"/>
    <mergeCell ref="E30:F30"/>
    <mergeCell ref="E33:F33"/>
    <mergeCell ref="E37:F37"/>
    <mergeCell ref="E38:F38"/>
    <mergeCell ref="E39:F39"/>
    <mergeCell ref="E40:F40"/>
    <mergeCell ref="E41:F41"/>
    <mergeCell ref="E42:F42"/>
    <mergeCell ref="E44:F44"/>
    <mergeCell ref="E45:F45"/>
    <mergeCell ref="D64:F64"/>
    <mergeCell ref="E48:F48"/>
    <mergeCell ref="E49:F49"/>
    <mergeCell ref="E51:F51"/>
    <mergeCell ref="E52:F52"/>
    <mergeCell ref="E53:F53"/>
    <mergeCell ref="E54:F54"/>
    <mergeCell ref="E56:F56"/>
    <mergeCell ref="E57:F57"/>
    <mergeCell ref="D58:F58"/>
    <mergeCell ref="D60:F60"/>
    <mergeCell ref="D62:F62"/>
    <mergeCell ref="E66:F66"/>
    <mergeCell ref="E67:F67"/>
    <mergeCell ref="D69:F69"/>
    <mergeCell ref="D70:F70"/>
    <mergeCell ref="D72:F72"/>
  </mergeCells>
  <phoneticPr fontId="4"/>
  <pageMargins left="0.47244094488188981" right="0.47244094488188981" top="0.78740157480314965" bottom="0.78740157480314965" header="0.51181102362204722" footer="0.51181102362204722"/>
  <pageSetup paperSize="9" orientation="portrait" horizontalDpi="4294967293" verticalDpi="4294967293"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E165F-F691-47CA-8E7B-7AA56FC988B8}">
  <sheetPr>
    <tabColor rgb="FF0070C0"/>
  </sheetPr>
  <dimension ref="A1:Y23"/>
  <sheetViews>
    <sheetView view="pageBreakPreview" topLeftCell="A2" zoomScaleNormal="100" zoomScaleSheetLayoutView="100" workbookViewId="0">
      <selection activeCell="T27" sqref="T27"/>
    </sheetView>
  </sheetViews>
  <sheetFormatPr defaultColWidth="11.57421875" defaultRowHeight="16.5" x14ac:dyDescent="0.25"/>
  <cols>
    <col min="1" max="1" width="11.34765625" customWidth="1"/>
    <col min="2" max="16" width="2.58203125" customWidth="1"/>
    <col min="17" max="23" width="5.73046875" customWidth="1"/>
    <col min="24" max="24" width="5.73046875" style="35" customWidth="1"/>
    <col min="25" max="25" width="11.57421875" style="3"/>
  </cols>
  <sheetData>
    <row r="1" spans="1:25" ht="17.25" thickBot="1" x14ac:dyDescent="0.3">
      <c r="A1" s="289" t="s">
        <v>228</v>
      </c>
      <c r="B1" s="290"/>
      <c r="C1" s="290"/>
      <c r="D1" s="290"/>
      <c r="E1" s="290"/>
      <c r="F1" s="290"/>
      <c r="G1" s="2"/>
      <c r="H1" s="2"/>
      <c r="I1" s="2"/>
      <c r="J1" s="2"/>
      <c r="K1" s="2"/>
      <c r="L1" s="2"/>
      <c r="M1" s="2"/>
      <c r="N1" s="2"/>
      <c r="O1" s="2"/>
      <c r="P1" s="2"/>
      <c r="Q1" s="2"/>
      <c r="R1" s="2"/>
      <c r="S1" s="2"/>
      <c r="T1" s="2"/>
      <c r="U1" s="2"/>
      <c r="V1" s="2"/>
      <c r="W1" s="2"/>
      <c r="X1" s="1"/>
    </row>
    <row r="2" spans="1:25" x14ac:dyDescent="0.25">
      <c r="A2" s="251"/>
      <c r="B2" s="254" t="s">
        <v>229</v>
      </c>
      <c r="C2" s="255"/>
      <c r="D2" s="255"/>
      <c r="E2" s="255"/>
      <c r="F2" s="256"/>
      <c r="G2" s="263" t="s">
        <v>230</v>
      </c>
      <c r="H2" s="255"/>
      <c r="I2" s="255"/>
      <c r="J2" s="255"/>
      <c r="K2" s="255"/>
      <c r="L2" s="254" t="s">
        <v>231</v>
      </c>
      <c r="M2" s="255"/>
      <c r="N2" s="255"/>
      <c r="O2" s="255"/>
      <c r="P2" s="256"/>
      <c r="Q2" s="246" t="s">
        <v>198</v>
      </c>
      <c r="R2" s="229" t="s">
        <v>199</v>
      </c>
      <c r="S2" s="229" t="s">
        <v>200</v>
      </c>
      <c r="T2" s="229" t="s">
        <v>201</v>
      </c>
      <c r="U2" s="229" t="s">
        <v>202</v>
      </c>
      <c r="V2" s="229" t="s">
        <v>203</v>
      </c>
      <c r="W2" s="229" t="s">
        <v>204</v>
      </c>
      <c r="X2" s="232" t="s">
        <v>205</v>
      </c>
    </row>
    <row r="3" spans="1:25" x14ac:dyDescent="0.25">
      <c r="A3" s="252"/>
      <c r="B3" s="257"/>
      <c r="C3" s="258"/>
      <c r="D3" s="258"/>
      <c r="E3" s="258"/>
      <c r="F3" s="259"/>
      <c r="G3" s="258"/>
      <c r="H3" s="258"/>
      <c r="I3" s="258"/>
      <c r="J3" s="258"/>
      <c r="K3" s="258"/>
      <c r="L3" s="257"/>
      <c r="M3" s="258"/>
      <c r="N3" s="258"/>
      <c r="O3" s="258"/>
      <c r="P3" s="259"/>
      <c r="Q3" s="247"/>
      <c r="R3" s="230"/>
      <c r="S3" s="230"/>
      <c r="T3" s="230"/>
      <c r="U3" s="230"/>
      <c r="V3" s="230"/>
      <c r="W3" s="230"/>
      <c r="X3" s="233"/>
    </row>
    <row r="4" spans="1:25" x14ac:dyDescent="0.25">
      <c r="A4" s="253"/>
      <c r="B4" s="260"/>
      <c r="C4" s="261"/>
      <c r="D4" s="261"/>
      <c r="E4" s="261"/>
      <c r="F4" s="262"/>
      <c r="G4" s="261"/>
      <c r="H4" s="261"/>
      <c r="I4" s="261"/>
      <c r="J4" s="261"/>
      <c r="K4" s="261"/>
      <c r="L4" s="260"/>
      <c r="M4" s="261"/>
      <c r="N4" s="261"/>
      <c r="O4" s="261"/>
      <c r="P4" s="262"/>
      <c r="Q4" s="248"/>
      <c r="R4" s="231"/>
      <c r="S4" s="231"/>
      <c r="T4" s="231"/>
      <c r="U4" s="231"/>
      <c r="V4" s="231"/>
      <c r="W4" s="231"/>
      <c r="X4" s="234"/>
    </row>
    <row r="5" spans="1:25" ht="21" x14ac:dyDescent="0.25">
      <c r="A5" s="264" t="s">
        <v>232</v>
      </c>
      <c r="B5" s="236"/>
      <c r="C5" s="237"/>
      <c r="D5" s="237"/>
      <c r="E5" s="237"/>
      <c r="F5" s="238"/>
      <c r="G5" s="4"/>
      <c r="H5" s="5"/>
      <c r="I5" s="6"/>
      <c r="J5" s="7"/>
      <c r="K5" s="8"/>
      <c r="L5" s="4"/>
      <c r="M5" s="5"/>
      <c r="N5" s="6"/>
      <c r="O5" s="7"/>
      <c r="P5" s="8"/>
      <c r="Q5" s="9"/>
      <c r="R5" s="10"/>
      <c r="S5" s="11"/>
      <c r="T5" s="10"/>
      <c r="U5" s="11"/>
      <c r="V5" s="10"/>
      <c r="W5" s="12"/>
      <c r="X5" s="13"/>
      <c r="Y5" s="73">
        <f>Q6*100+W6*10+U6*1</f>
        <v>0</v>
      </c>
    </row>
    <row r="6" spans="1:25" x14ac:dyDescent="0.25">
      <c r="A6" s="235"/>
      <c r="B6" s="239"/>
      <c r="C6" s="240"/>
      <c r="D6" s="240"/>
      <c r="E6" s="240"/>
      <c r="F6" s="241"/>
      <c r="G6" s="15"/>
      <c r="H6" s="16"/>
      <c r="I6" s="17" t="str">
        <f>IF(OR(G6="",K6=""),"",IF(G6&gt;K6,"○",IF(G6&lt;K6,"●","△")))</f>
        <v/>
      </c>
      <c r="J6" s="18"/>
      <c r="K6" s="19"/>
      <c r="L6" s="15"/>
      <c r="M6" s="16"/>
      <c r="N6" s="17" t="str">
        <f>IF(OR(L6="",P6=""),"",IF(L6&gt;P6,"○",IF(L6&lt;P6,"●","△")))</f>
        <v/>
      </c>
      <c r="O6" s="18"/>
      <c r="P6" s="19"/>
      <c r="Q6" s="30">
        <f>R6*3+S6</f>
        <v>0</v>
      </c>
      <c r="R6" s="31">
        <f>COUNTIF(I6:P6,"○")</f>
        <v>0</v>
      </c>
      <c r="S6" s="31">
        <f>COUNTIF(I6:P6,"△")</f>
        <v>0</v>
      </c>
      <c r="T6" s="31">
        <f>COUNTIF(I6:P6,"●")</f>
        <v>0</v>
      </c>
      <c r="U6" s="1">
        <f>SUM(G6,L6,)</f>
        <v>0</v>
      </c>
      <c r="V6" s="31">
        <f>SUM(K6,P6,)</f>
        <v>0</v>
      </c>
      <c r="W6" s="32">
        <f>U6-V6</f>
        <v>0</v>
      </c>
      <c r="X6" s="34">
        <v>3</v>
      </c>
      <c r="Y6" s="74"/>
    </row>
    <row r="7" spans="1:25" x14ac:dyDescent="0.25">
      <c r="A7" s="235"/>
      <c r="B7" s="242"/>
      <c r="C7" s="243"/>
      <c r="D7" s="243"/>
      <c r="E7" s="243"/>
      <c r="F7" s="244"/>
      <c r="G7" s="20"/>
      <c r="H7" s="21"/>
      <c r="I7" s="22"/>
      <c r="J7" s="23"/>
      <c r="K7" s="24"/>
      <c r="L7" s="20"/>
      <c r="M7" s="21"/>
      <c r="N7" s="22"/>
      <c r="O7" s="23"/>
      <c r="P7" s="24"/>
      <c r="Q7" s="25"/>
      <c r="R7" s="26"/>
      <c r="S7" s="27"/>
      <c r="T7" s="26"/>
      <c r="U7" s="27"/>
      <c r="V7" s="26"/>
      <c r="W7" s="28"/>
      <c r="X7" s="29"/>
      <c r="Y7" s="74"/>
    </row>
    <row r="8" spans="1:25" ht="21" x14ac:dyDescent="0.25">
      <c r="A8" s="265" t="s">
        <v>230</v>
      </c>
      <c r="B8" s="4"/>
      <c r="C8" s="5" t="str">
        <f>IF(J5="","",J5)</f>
        <v/>
      </c>
      <c r="D8" s="6"/>
      <c r="E8" s="7" t="str">
        <f>IF(H5="","",H5)</f>
        <v/>
      </c>
      <c r="F8" s="8"/>
      <c r="G8" s="220"/>
      <c r="H8" s="221"/>
      <c r="I8" s="221"/>
      <c r="J8" s="221"/>
      <c r="K8" s="222"/>
      <c r="L8" s="4"/>
      <c r="M8" s="5"/>
      <c r="N8" s="6"/>
      <c r="O8" s="7"/>
      <c r="P8" s="8"/>
      <c r="Q8" s="9"/>
      <c r="R8" s="10"/>
      <c r="S8" s="11"/>
      <c r="T8" s="10"/>
      <c r="U8" s="11"/>
      <c r="V8" s="10"/>
      <c r="W8" s="12"/>
      <c r="X8" s="13"/>
      <c r="Y8" s="73">
        <f>Q9*100+W9*10+U9*1</f>
        <v>366</v>
      </c>
    </row>
    <row r="9" spans="1:25" x14ac:dyDescent="0.25">
      <c r="A9" s="235"/>
      <c r="B9" s="15"/>
      <c r="C9" s="16"/>
      <c r="D9" s="17"/>
      <c r="E9" s="18"/>
      <c r="F9" s="19"/>
      <c r="G9" s="223"/>
      <c r="H9" s="224"/>
      <c r="I9" s="224"/>
      <c r="J9" s="224"/>
      <c r="K9" s="225"/>
      <c r="L9" s="15">
        <v>6</v>
      </c>
      <c r="M9" s="16"/>
      <c r="N9" s="17" t="str">
        <f>IF(OR(L9="",P9=""),"",IF(L9&gt;P9,"○",IF(L9&lt;P9,"●","△")))</f>
        <v>○</v>
      </c>
      <c r="O9" s="18"/>
      <c r="P9" s="19">
        <f t="shared" ref="P9" si="0">SUM(O8,O10)</f>
        <v>0</v>
      </c>
      <c r="Q9" s="30">
        <f>R9*3+S9</f>
        <v>3</v>
      </c>
      <c r="R9" s="31">
        <f>COUNTIF(D9:P9,"○")</f>
        <v>1</v>
      </c>
      <c r="S9" s="31">
        <f>COUNTIF(D9:P9,"△")</f>
        <v>0</v>
      </c>
      <c r="T9" s="31">
        <f>COUNTIF(D9:P9,"●")</f>
        <v>0</v>
      </c>
      <c r="U9" s="1">
        <f>SUM(B9,L9,)</f>
        <v>6</v>
      </c>
      <c r="V9" s="31">
        <f>SUM(F9,P9,)</f>
        <v>0</v>
      </c>
      <c r="W9" s="32">
        <f>U9-V9</f>
        <v>6</v>
      </c>
      <c r="X9" s="34">
        <f>_xlfn.RANK.EQ(Y8,$Y$5:$Y$13,0)</f>
        <v>1</v>
      </c>
      <c r="Y9" s="74"/>
    </row>
    <row r="10" spans="1:25" x14ac:dyDescent="0.25">
      <c r="A10" s="235"/>
      <c r="B10" s="20"/>
      <c r="C10" s="21" t="str">
        <f>IF(J7="","",J7)</f>
        <v/>
      </c>
      <c r="D10" s="22"/>
      <c r="E10" s="23" t="str">
        <f>IF(H7="","",H7)</f>
        <v/>
      </c>
      <c r="F10" s="24"/>
      <c r="G10" s="226"/>
      <c r="H10" s="227"/>
      <c r="I10" s="227"/>
      <c r="J10" s="227"/>
      <c r="K10" s="228"/>
      <c r="L10" s="20"/>
      <c r="M10" s="21"/>
      <c r="N10" s="22"/>
      <c r="O10" s="23"/>
      <c r="P10" s="24"/>
      <c r="Q10" s="25"/>
      <c r="R10" s="26"/>
      <c r="S10" s="27"/>
      <c r="T10" s="26"/>
      <c r="U10" s="27"/>
      <c r="V10" s="26"/>
      <c r="W10" s="28"/>
      <c r="X10" s="29"/>
      <c r="Y10" s="74"/>
    </row>
    <row r="11" spans="1:25" ht="21" x14ac:dyDescent="0.25">
      <c r="A11" s="266" t="s">
        <v>231</v>
      </c>
      <c r="B11" s="37"/>
      <c r="C11" s="5" t="str">
        <f>IF(O5="","",O5)</f>
        <v/>
      </c>
      <c r="D11" s="6"/>
      <c r="E11" s="7" t="str">
        <f>IF(M5="","",M5)</f>
        <v/>
      </c>
      <c r="F11" s="8"/>
      <c r="G11" s="4"/>
      <c r="H11" s="5" t="str">
        <f t="shared" ref="H11" si="1">IF(O8="","",O8)</f>
        <v/>
      </c>
      <c r="I11" s="6"/>
      <c r="J11" s="7" t="str">
        <f t="shared" ref="J11" si="2">IF(M8="","",M8)</f>
        <v/>
      </c>
      <c r="K11" s="8"/>
      <c r="L11" s="220"/>
      <c r="M11" s="221"/>
      <c r="N11" s="221"/>
      <c r="O11" s="221"/>
      <c r="P11" s="222"/>
      <c r="Q11" s="9"/>
      <c r="R11" s="10"/>
      <c r="S11" s="11"/>
      <c r="T11" s="10"/>
      <c r="U11" s="11"/>
      <c r="V11" s="10"/>
      <c r="W11" s="12"/>
      <c r="X11" s="13"/>
      <c r="Y11" s="73">
        <f>Q12*100+W12*10+U12*1</f>
        <v>-60</v>
      </c>
    </row>
    <row r="12" spans="1:25" x14ac:dyDescent="0.25">
      <c r="A12" s="219"/>
      <c r="B12" s="36"/>
      <c r="C12" s="16"/>
      <c r="D12" s="17" t="str">
        <f>IF(OR(B12="",F12=""),"",IF(B12&gt;F12,"○",IF(B12&lt;F12,"●","△")))</f>
        <v/>
      </c>
      <c r="E12" s="18"/>
      <c r="F12" s="19"/>
      <c r="G12" s="15">
        <f t="shared" ref="G12" si="3">SUM(H11,H13)</f>
        <v>0</v>
      </c>
      <c r="H12" s="16"/>
      <c r="I12" s="17" t="str">
        <f>IF(OR(G12="",K12=""),"",IF(G12&gt;K12,"○",IF(G12&lt;K12,"●","△")))</f>
        <v>●</v>
      </c>
      <c r="J12" s="18"/>
      <c r="K12" s="19">
        <v>6</v>
      </c>
      <c r="L12" s="223"/>
      <c r="M12" s="224"/>
      <c r="N12" s="224"/>
      <c r="O12" s="224"/>
      <c r="P12" s="225"/>
      <c r="Q12" s="30">
        <f t="shared" ref="Q12" si="4">R12*3+S12</f>
        <v>0</v>
      </c>
      <c r="R12" s="33">
        <f>COUNTIF(D12:P12,"○")</f>
        <v>0</v>
      </c>
      <c r="S12" s="31">
        <f>COUNTIF(D12:P12,"△")</f>
        <v>0</v>
      </c>
      <c r="T12" s="31">
        <f>COUNTIF(D12:P12,"●")</f>
        <v>1</v>
      </c>
      <c r="U12" s="1">
        <f>SUM(G12,B12)</f>
        <v>0</v>
      </c>
      <c r="V12" s="31">
        <f>SUM(K12,F12,)</f>
        <v>6</v>
      </c>
      <c r="W12" s="32">
        <f>U12-V12</f>
        <v>-6</v>
      </c>
      <c r="X12" s="34">
        <v>2</v>
      </c>
      <c r="Y12" s="74"/>
    </row>
    <row r="13" spans="1:25" x14ac:dyDescent="0.25">
      <c r="A13" s="219"/>
      <c r="B13" s="38"/>
      <c r="C13" s="21" t="str">
        <f>IF(O7="","",O7)</f>
        <v/>
      </c>
      <c r="D13" s="22"/>
      <c r="E13" s="23" t="str">
        <f>IF(M7="","",M7)</f>
        <v/>
      </c>
      <c r="F13" s="24"/>
      <c r="G13" s="20"/>
      <c r="H13" s="21" t="str">
        <f t="shared" ref="H13" si="5">IF(O10="","",O10)</f>
        <v/>
      </c>
      <c r="I13" s="22"/>
      <c r="J13" s="23" t="str">
        <f t="shared" ref="J13" si="6">IF(M10="","",M10)</f>
        <v/>
      </c>
      <c r="K13" s="24"/>
      <c r="L13" s="226"/>
      <c r="M13" s="227"/>
      <c r="N13" s="227"/>
      <c r="O13" s="227"/>
      <c r="P13" s="228"/>
      <c r="Q13" s="25"/>
      <c r="R13" s="26"/>
      <c r="S13" s="27"/>
      <c r="T13" s="26"/>
      <c r="U13" s="27"/>
      <c r="V13" s="26"/>
      <c r="W13" s="28"/>
      <c r="X13" s="29"/>
      <c r="Y13" s="74"/>
    </row>
    <row r="14" spans="1:25" ht="21" x14ac:dyDescent="0.25">
      <c r="Y14" s="14"/>
    </row>
    <row r="17" spans="25:25" ht="21" x14ac:dyDescent="0.25">
      <c r="Y17" s="14"/>
    </row>
    <row r="20" spans="25:25" ht="21" x14ac:dyDescent="0.25">
      <c r="Y20" s="14"/>
    </row>
    <row r="23" spans="25:25" ht="21" x14ac:dyDescent="0.25">
      <c r="Y23" s="14"/>
    </row>
  </sheetData>
  <mergeCells count="19">
    <mergeCell ref="A1:F1"/>
    <mergeCell ref="A2:A4"/>
    <mergeCell ref="B2:F4"/>
    <mergeCell ref="G2:K4"/>
    <mergeCell ref="L2:P4"/>
    <mergeCell ref="A11:A13"/>
    <mergeCell ref="L11:P13"/>
    <mergeCell ref="R2:R4"/>
    <mergeCell ref="S2:S4"/>
    <mergeCell ref="T2:T4"/>
    <mergeCell ref="Q2:Q4"/>
    <mergeCell ref="X2:X4"/>
    <mergeCell ref="A5:A7"/>
    <mergeCell ref="B5:F7"/>
    <mergeCell ref="A8:A10"/>
    <mergeCell ref="G8:K10"/>
    <mergeCell ref="U2:U4"/>
    <mergeCell ref="V2:V4"/>
    <mergeCell ref="W2:W4"/>
  </mergeCells>
  <phoneticPr fontId="4"/>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A8B93-6E30-40AF-871B-1C4100FA772A}">
  <sheetPr>
    <tabColor rgb="FF7030A0"/>
  </sheetPr>
  <dimension ref="A1:AD26"/>
  <sheetViews>
    <sheetView view="pageBreakPreview" topLeftCell="A4" zoomScaleNormal="100" zoomScaleSheetLayoutView="100" workbookViewId="0">
      <selection activeCell="T8" sqref="T8"/>
    </sheetView>
  </sheetViews>
  <sheetFormatPr defaultColWidth="11.57421875" defaultRowHeight="16.5" x14ac:dyDescent="0.25"/>
  <cols>
    <col min="1" max="1" width="11.34765625" customWidth="1"/>
    <col min="2" max="21" width="2.58203125" customWidth="1"/>
    <col min="22" max="28" width="5.73046875" customWidth="1"/>
    <col min="29" max="29" width="5.73046875" style="35" customWidth="1"/>
    <col min="30" max="30" width="11.57421875" style="3"/>
  </cols>
  <sheetData>
    <row r="1" spans="1:30" ht="17.25" thickBot="1" x14ac:dyDescent="0.3">
      <c r="A1" s="291" t="s">
        <v>233</v>
      </c>
      <c r="B1" s="292"/>
      <c r="C1" s="292"/>
      <c r="D1" s="292"/>
      <c r="E1" s="292"/>
      <c r="F1" s="292"/>
      <c r="G1" s="2"/>
      <c r="H1" s="2"/>
      <c r="I1" s="2"/>
      <c r="J1" s="2"/>
      <c r="K1" s="2"/>
      <c r="L1" s="2"/>
      <c r="M1" s="2"/>
      <c r="N1" s="2"/>
      <c r="O1" s="2"/>
      <c r="P1" s="2"/>
      <c r="Q1" s="2"/>
      <c r="R1" s="2"/>
      <c r="S1" s="2"/>
      <c r="T1" s="2"/>
      <c r="U1" s="2"/>
      <c r="V1" s="2"/>
      <c r="W1" s="2"/>
      <c r="X1" s="2"/>
      <c r="Y1" s="2"/>
      <c r="Z1" s="2"/>
      <c r="AA1" s="2"/>
      <c r="AB1" s="2"/>
      <c r="AC1" s="1"/>
    </row>
    <row r="2" spans="1:30" x14ac:dyDescent="0.25">
      <c r="A2" s="251"/>
      <c r="B2" s="254" t="s">
        <v>234</v>
      </c>
      <c r="C2" s="255"/>
      <c r="D2" s="255"/>
      <c r="E2" s="255"/>
      <c r="F2" s="256"/>
      <c r="G2" s="255" t="str">
        <f>A8</f>
        <v>ビアンコネロ</v>
      </c>
      <c r="H2" s="255"/>
      <c r="I2" s="255"/>
      <c r="J2" s="255"/>
      <c r="K2" s="255"/>
      <c r="L2" s="254" t="s">
        <v>235</v>
      </c>
      <c r="M2" s="255"/>
      <c r="N2" s="255"/>
      <c r="O2" s="255"/>
      <c r="P2" s="256"/>
      <c r="Q2" s="263" t="s">
        <v>236</v>
      </c>
      <c r="R2" s="255"/>
      <c r="S2" s="255"/>
      <c r="T2" s="255"/>
      <c r="U2" s="255"/>
      <c r="V2" s="246" t="s">
        <v>198</v>
      </c>
      <c r="W2" s="229" t="s">
        <v>199</v>
      </c>
      <c r="X2" s="229" t="s">
        <v>200</v>
      </c>
      <c r="Y2" s="229" t="s">
        <v>201</v>
      </c>
      <c r="Z2" s="229" t="s">
        <v>202</v>
      </c>
      <c r="AA2" s="229" t="s">
        <v>203</v>
      </c>
      <c r="AB2" s="229" t="s">
        <v>204</v>
      </c>
      <c r="AC2" s="232" t="s">
        <v>205</v>
      </c>
    </row>
    <row r="3" spans="1:30" x14ac:dyDescent="0.25">
      <c r="A3" s="252"/>
      <c r="B3" s="257"/>
      <c r="C3" s="258"/>
      <c r="D3" s="258"/>
      <c r="E3" s="258"/>
      <c r="F3" s="259"/>
      <c r="G3" s="258"/>
      <c r="H3" s="258"/>
      <c r="I3" s="258"/>
      <c r="J3" s="258"/>
      <c r="K3" s="258"/>
      <c r="L3" s="257"/>
      <c r="M3" s="258"/>
      <c r="N3" s="258"/>
      <c r="O3" s="258"/>
      <c r="P3" s="259"/>
      <c r="Q3" s="258"/>
      <c r="R3" s="258"/>
      <c r="S3" s="258"/>
      <c r="T3" s="258"/>
      <c r="U3" s="258"/>
      <c r="V3" s="247"/>
      <c r="W3" s="230"/>
      <c r="X3" s="230"/>
      <c r="Y3" s="230"/>
      <c r="Z3" s="230"/>
      <c r="AA3" s="230"/>
      <c r="AB3" s="230"/>
      <c r="AC3" s="233"/>
    </row>
    <row r="4" spans="1:30" x14ac:dyDescent="0.25">
      <c r="A4" s="253"/>
      <c r="B4" s="260"/>
      <c r="C4" s="261"/>
      <c r="D4" s="261"/>
      <c r="E4" s="261"/>
      <c r="F4" s="262"/>
      <c r="G4" s="261"/>
      <c r="H4" s="261"/>
      <c r="I4" s="261"/>
      <c r="J4" s="261"/>
      <c r="K4" s="261"/>
      <c r="L4" s="260"/>
      <c r="M4" s="261"/>
      <c r="N4" s="261"/>
      <c r="O4" s="261"/>
      <c r="P4" s="262"/>
      <c r="Q4" s="261"/>
      <c r="R4" s="261"/>
      <c r="S4" s="261"/>
      <c r="T4" s="261"/>
      <c r="U4" s="261"/>
      <c r="V4" s="248"/>
      <c r="W4" s="231"/>
      <c r="X4" s="231"/>
      <c r="Y4" s="231"/>
      <c r="Z4" s="231"/>
      <c r="AA4" s="231"/>
      <c r="AB4" s="231"/>
      <c r="AC4" s="234"/>
    </row>
    <row r="5" spans="1:30" ht="21" x14ac:dyDescent="0.25">
      <c r="A5" s="264" t="s">
        <v>234</v>
      </c>
      <c r="B5" s="236"/>
      <c r="C5" s="237"/>
      <c r="D5" s="237"/>
      <c r="E5" s="237"/>
      <c r="F5" s="238"/>
      <c r="G5" s="4"/>
      <c r="H5" s="5">
        <v>0</v>
      </c>
      <c r="I5" s="6"/>
      <c r="J5" s="7">
        <v>4</v>
      </c>
      <c r="K5" s="8"/>
      <c r="L5" s="4"/>
      <c r="M5" s="5">
        <v>1</v>
      </c>
      <c r="N5" s="6"/>
      <c r="O5" s="7">
        <v>0</v>
      </c>
      <c r="P5" s="8"/>
      <c r="Q5" s="4"/>
      <c r="R5" s="5">
        <v>0</v>
      </c>
      <c r="S5" s="6"/>
      <c r="T5" s="7">
        <v>1</v>
      </c>
      <c r="U5" s="8"/>
      <c r="V5" s="9"/>
      <c r="W5" s="10"/>
      <c r="X5" s="11"/>
      <c r="Y5" s="10"/>
      <c r="Z5" s="11"/>
      <c r="AA5" s="10"/>
      <c r="AB5" s="12"/>
      <c r="AC5" s="13"/>
      <c r="AD5" s="73">
        <f>V6*100+AB6*10+Z6*1</f>
        <v>222</v>
      </c>
    </row>
    <row r="6" spans="1:30" x14ac:dyDescent="0.25">
      <c r="A6" s="235"/>
      <c r="B6" s="239"/>
      <c r="C6" s="240"/>
      <c r="D6" s="240"/>
      <c r="E6" s="240"/>
      <c r="F6" s="241"/>
      <c r="G6" s="15">
        <f>SUM(H5,H7)</f>
        <v>0</v>
      </c>
      <c r="H6" s="16"/>
      <c r="I6" s="17" t="str">
        <f>IF(OR(G6="",K6=""),"",IF(G6&gt;K6,"○",IF(G6&lt;K6,"●","△")))</f>
        <v>●</v>
      </c>
      <c r="J6" s="18"/>
      <c r="K6" s="19">
        <f>SUM(J5,J7)</f>
        <v>8</v>
      </c>
      <c r="L6" s="15">
        <f t="shared" ref="L6" si="0">SUM(M5,M7)</f>
        <v>1</v>
      </c>
      <c r="M6" s="16"/>
      <c r="N6" s="17" t="str">
        <f>IF(OR(L6="",P6=""),"",IF(L6&gt;P6,"○",IF(L6&lt;P6,"●","△")))</f>
        <v>○</v>
      </c>
      <c r="O6" s="18"/>
      <c r="P6" s="19">
        <f t="shared" ref="P6" si="1">SUM(O5,O7)</f>
        <v>0</v>
      </c>
      <c r="Q6" s="15">
        <f t="shared" ref="Q6" si="2">SUM(R5,R7)</f>
        <v>1</v>
      </c>
      <c r="R6" s="16"/>
      <c r="S6" s="17" t="str">
        <f>IF(OR(Q6="",U6=""),"",IF(Q6&gt;U6,"○",IF(Q6&lt;U6,"●","△")))</f>
        <v>●</v>
      </c>
      <c r="T6" s="18"/>
      <c r="U6" s="19">
        <f t="shared" ref="U6" si="3">SUM(T5,T7)</f>
        <v>2</v>
      </c>
      <c r="V6" s="30">
        <f>W6*3+X6</f>
        <v>3</v>
      </c>
      <c r="W6" s="31">
        <f>COUNTIF(I6:U6,"○")</f>
        <v>1</v>
      </c>
      <c r="X6" s="31">
        <f>COUNTIF(I6:U6,"△")</f>
        <v>0</v>
      </c>
      <c r="Y6" s="31">
        <f>COUNTIF(I6:U6,"●")</f>
        <v>2</v>
      </c>
      <c r="Z6" s="1">
        <f>SUM(G6,L6,Q6)</f>
        <v>2</v>
      </c>
      <c r="AA6" s="31">
        <f>SUM(K6,P6,U6)</f>
        <v>10</v>
      </c>
      <c r="AB6" s="32">
        <f>Z6-AA6</f>
        <v>-8</v>
      </c>
      <c r="AC6" s="34">
        <f>_xlfn.RANK.EQ(AD5,$AD$5:$AD$16,0)</f>
        <v>3</v>
      </c>
      <c r="AD6" s="74"/>
    </row>
    <row r="7" spans="1:30" x14ac:dyDescent="0.25">
      <c r="A7" s="235"/>
      <c r="B7" s="242"/>
      <c r="C7" s="243"/>
      <c r="D7" s="243"/>
      <c r="E7" s="243"/>
      <c r="F7" s="244"/>
      <c r="G7" s="20"/>
      <c r="H7" s="21">
        <v>0</v>
      </c>
      <c r="I7" s="22"/>
      <c r="J7" s="23">
        <v>4</v>
      </c>
      <c r="K7" s="24"/>
      <c r="L7" s="20"/>
      <c r="M7" s="21">
        <v>0</v>
      </c>
      <c r="N7" s="22"/>
      <c r="O7" s="23">
        <v>0</v>
      </c>
      <c r="P7" s="24"/>
      <c r="Q7" s="20"/>
      <c r="R7" s="21">
        <v>1</v>
      </c>
      <c r="S7" s="22"/>
      <c r="T7" s="23">
        <v>1</v>
      </c>
      <c r="U7" s="24"/>
      <c r="V7" s="25"/>
      <c r="W7" s="26"/>
      <c r="X7" s="27"/>
      <c r="Y7" s="26"/>
      <c r="Z7" s="27"/>
      <c r="AA7" s="26"/>
      <c r="AB7" s="28"/>
      <c r="AC7" s="29"/>
      <c r="AD7" s="74"/>
    </row>
    <row r="8" spans="1:30" ht="21" x14ac:dyDescent="0.25">
      <c r="A8" s="245" t="s">
        <v>237</v>
      </c>
      <c r="B8" s="4"/>
      <c r="C8" s="5">
        <f>IF(J5="","",J5)</f>
        <v>4</v>
      </c>
      <c r="D8" s="6"/>
      <c r="E8" s="7">
        <f>IF(H5="","",H5)</f>
        <v>0</v>
      </c>
      <c r="F8" s="8"/>
      <c r="G8" s="220"/>
      <c r="H8" s="221"/>
      <c r="I8" s="221"/>
      <c r="J8" s="221"/>
      <c r="K8" s="222"/>
      <c r="L8" s="4"/>
      <c r="M8" s="5">
        <v>4</v>
      </c>
      <c r="N8" s="6"/>
      <c r="O8" s="7">
        <v>0</v>
      </c>
      <c r="P8" s="8"/>
      <c r="Q8" s="4"/>
      <c r="R8" s="5">
        <v>4</v>
      </c>
      <c r="S8" s="6"/>
      <c r="T8" s="7">
        <v>0</v>
      </c>
      <c r="U8" s="8"/>
      <c r="V8" s="9"/>
      <c r="W8" s="10"/>
      <c r="X8" s="11"/>
      <c r="Y8" s="10"/>
      <c r="Z8" s="11"/>
      <c r="AA8" s="10"/>
      <c r="AB8" s="12"/>
      <c r="AC8" s="13"/>
      <c r="AD8" s="73">
        <f>V9*100+AB9*10+Z9*1</f>
        <v>1120</v>
      </c>
    </row>
    <row r="9" spans="1:30" x14ac:dyDescent="0.25">
      <c r="A9" s="235"/>
      <c r="B9" s="15">
        <f>SUM(C8,C10)</f>
        <v>8</v>
      </c>
      <c r="C9" s="16"/>
      <c r="D9" s="17" t="str">
        <f>IF(OR(B9="",F9=""),"",IF(B9&gt;F9,"○",IF(B9&lt;F9,"●","△")))</f>
        <v>○</v>
      </c>
      <c r="E9" s="18"/>
      <c r="F9" s="19">
        <f>SUM(E8,E10)</f>
        <v>0</v>
      </c>
      <c r="G9" s="223"/>
      <c r="H9" s="224"/>
      <c r="I9" s="224"/>
      <c r="J9" s="224"/>
      <c r="K9" s="225"/>
      <c r="L9" s="15">
        <f t="shared" ref="L9" si="4">SUM(M8,M10)</f>
        <v>6</v>
      </c>
      <c r="M9" s="16"/>
      <c r="N9" s="17" t="str">
        <f>IF(OR(L9="",P9=""),"",IF(L9&gt;P9,"○",IF(L9&lt;P9,"●","△")))</f>
        <v>○</v>
      </c>
      <c r="O9" s="18"/>
      <c r="P9" s="19">
        <f t="shared" ref="P9" si="5">SUM(O8,O10)</f>
        <v>0</v>
      </c>
      <c r="Q9" s="15">
        <f t="shared" ref="Q9" si="6">SUM(R8,R10)</f>
        <v>6</v>
      </c>
      <c r="R9" s="16"/>
      <c r="S9" s="17" t="str">
        <f>IF(OR(Q9="",U9=""),"",IF(Q9&gt;U9,"○",IF(Q9&lt;U9,"●","△")))</f>
        <v>○</v>
      </c>
      <c r="T9" s="18"/>
      <c r="U9" s="19">
        <f t="shared" ref="U9" si="7">SUM(T8,T10)</f>
        <v>0</v>
      </c>
      <c r="V9" s="30">
        <f>W9*3+X9</f>
        <v>9</v>
      </c>
      <c r="W9" s="31">
        <f>COUNTIF(D9:U9,"○")</f>
        <v>3</v>
      </c>
      <c r="X9" s="31">
        <f>COUNTIF(D9:U9,"△")</f>
        <v>0</v>
      </c>
      <c r="Y9" s="31">
        <f>COUNTIF(D9:U9,"●")</f>
        <v>0</v>
      </c>
      <c r="Z9" s="1">
        <f>SUM(B9,L9,Q9)</f>
        <v>20</v>
      </c>
      <c r="AA9" s="31">
        <f>SUM(F9,P9,U9)</f>
        <v>0</v>
      </c>
      <c r="AB9" s="32">
        <f>Z9-AA9</f>
        <v>20</v>
      </c>
      <c r="AC9" s="34">
        <f>_xlfn.RANK.EQ(AD8,$AD$5:$AD$16,0)</f>
        <v>1</v>
      </c>
      <c r="AD9" s="74"/>
    </row>
    <row r="10" spans="1:30" x14ac:dyDescent="0.25">
      <c r="A10" s="284"/>
      <c r="B10" s="20"/>
      <c r="C10" s="21">
        <f>IF(J7="","",J7)</f>
        <v>4</v>
      </c>
      <c r="D10" s="22"/>
      <c r="E10" s="23">
        <f>IF(H7="","",H7)</f>
        <v>0</v>
      </c>
      <c r="F10" s="24"/>
      <c r="G10" s="226"/>
      <c r="H10" s="227"/>
      <c r="I10" s="227"/>
      <c r="J10" s="227"/>
      <c r="K10" s="228"/>
      <c r="L10" s="20"/>
      <c r="M10" s="21">
        <v>2</v>
      </c>
      <c r="N10" s="22"/>
      <c r="O10" s="23">
        <v>0</v>
      </c>
      <c r="P10" s="24"/>
      <c r="Q10" s="20"/>
      <c r="R10" s="21">
        <v>2</v>
      </c>
      <c r="S10" s="22"/>
      <c r="T10" s="23">
        <v>0</v>
      </c>
      <c r="U10" s="24"/>
      <c r="V10" s="25"/>
      <c r="W10" s="26"/>
      <c r="X10" s="27"/>
      <c r="Y10" s="26"/>
      <c r="Z10" s="27"/>
      <c r="AA10" s="26"/>
      <c r="AB10" s="28"/>
      <c r="AC10" s="29"/>
      <c r="AD10" s="74"/>
    </row>
    <row r="11" spans="1:30" ht="21" x14ac:dyDescent="0.25">
      <c r="A11" s="264" t="s">
        <v>235</v>
      </c>
      <c r="B11" s="4"/>
      <c r="C11" s="5">
        <f>IF(O5="","",O5)</f>
        <v>0</v>
      </c>
      <c r="D11" s="6"/>
      <c r="E11" s="7">
        <f>IF(M5="","",M5)</f>
        <v>1</v>
      </c>
      <c r="F11" s="8"/>
      <c r="G11" s="4"/>
      <c r="H11" s="5">
        <f t="shared" ref="H11" si="8">IF(O8="","",O8)</f>
        <v>0</v>
      </c>
      <c r="I11" s="6"/>
      <c r="J11" s="7">
        <f t="shared" ref="J11" si="9">IF(M8="","",M8)</f>
        <v>4</v>
      </c>
      <c r="K11" s="8"/>
      <c r="L11" s="220"/>
      <c r="M11" s="221"/>
      <c r="N11" s="221"/>
      <c r="O11" s="221"/>
      <c r="P11" s="222"/>
      <c r="Q11" s="4"/>
      <c r="R11" s="5">
        <v>0</v>
      </c>
      <c r="S11" s="6"/>
      <c r="T11" s="7">
        <v>4</v>
      </c>
      <c r="U11" s="8"/>
      <c r="V11" s="9"/>
      <c r="W11" s="10"/>
      <c r="X11" s="11"/>
      <c r="Y11" s="10"/>
      <c r="Z11" s="11"/>
      <c r="AA11" s="10"/>
      <c r="AB11" s="12"/>
      <c r="AC11" s="13"/>
      <c r="AD11" s="73">
        <f>V12*100+AB12*10+Z12*1</f>
        <v>-120</v>
      </c>
    </row>
    <row r="12" spans="1:30" x14ac:dyDescent="0.25">
      <c r="A12" s="235"/>
      <c r="B12" s="15">
        <f t="shared" ref="B12:B15" si="10">SUM(C11,C13)</f>
        <v>0</v>
      </c>
      <c r="C12" s="16"/>
      <c r="D12" s="17" t="str">
        <f>IF(OR(B12="",F12=""),"",IF(B12&gt;F12,"○",IF(B12&lt;F12,"●","△")))</f>
        <v>●</v>
      </c>
      <c r="E12" s="18"/>
      <c r="F12" s="19">
        <f t="shared" ref="F12:F15" si="11">SUM(E11,E13)</f>
        <v>1</v>
      </c>
      <c r="G12" s="15">
        <f t="shared" ref="G12" si="12">SUM(H11,H13)</f>
        <v>0</v>
      </c>
      <c r="H12" s="16"/>
      <c r="I12" s="17" t="str">
        <f>IF(OR(G12="",K12=""),"",IF(G12&gt;K12,"○",IF(G12&lt;K12,"●","△")))</f>
        <v>●</v>
      </c>
      <c r="J12" s="18"/>
      <c r="K12" s="19">
        <f t="shared" ref="K12" si="13">SUM(J11,J13)</f>
        <v>6</v>
      </c>
      <c r="L12" s="223"/>
      <c r="M12" s="224"/>
      <c r="N12" s="224"/>
      <c r="O12" s="224"/>
      <c r="P12" s="225"/>
      <c r="Q12" s="15">
        <f t="shared" ref="Q12" si="14">SUM(R11,R13)</f>
        <v>0</v>
      </c>
      <c r="R12" s="16"/>
      <c r="S12" s="17" t="str">
        <f>IF(OR(Q12="",U12=""),"",IF(Q12&gt;U12,"○",IF(Q12&lt;U12,"●","△")))</f>
        <v>●</v>
      </c>
      <c r="T12" s="18"/>
      <c r="U12" s="19">
        <f t="shared" ref="U12" si="15">SUM(T11,T13)</f>
        <v>5</v>
      </c>
      <c r="V12" s="30">
        <f t="shared" ref="V12" si="16">W12*3+X12</f>
        <v>0</v>
      </c>
      <c r="W12" s="33">
        <f>COUNTIF(D12:U12,"○")</f>
        <v>0</v>
      </c>
      <c r="X12" s="31">
        <f>COUNTIF(D12:U12,"△")</f>
        <v>0</v>
      </c>
      <c r="Y12" s="31">
        <f>COUNTIF(D12:U12,"●")</f>
        <v>3</v>
      </c>
      <c r="Z12" s="1">
        <f>SUM(G12,B12,Q12)</f>
        <v>0</v>
      </c>
      <c r="AA12" s="31">
        <f>SUM(K12,F12,U12)</f>
        <v>12</v>
      </c>
      <c r="AB12" s="32">
        <f>Z12-AA12</f>
        <v>-12</v>
      </c>
      <c r="AC12" s="34">
        <f>_xlfn.RANK.EQ(AD11,$AD$5:$AD$16,0)</f>
        <v>4</v>
      </c>
      <c r="AD12" s="74"/>
    </row>
    <row r="13" spans="1:30" x14ac:dyDescent="0.25">
      <c r="A13" s="235"/>
      <c r="B13" s="20"/>
      <c r="C13" s="21">
        <f>IF(O7="","",O7)</f>
        <v>0</v>
      </c>
      <c r="D13" s="22"/>
      <c r="E13" s="23">
        <f>IF(M7="","",M7)</f>
        <v>0</v>
      </c>
      <c r="F13" s="24"/>
      <c r="G13" s="20"/>
      <c r="H13" s="21">
        <f t="shared" ref="H13" si="17">IF(O10="","",O10)</f>
        <v>0</v>
      </c>
      <c r="I13" s="22"/>
      <c r="J13" s="23">
        <f t="shared" ref="J13" si="18">IF(M10="","",M10)</f>
        <v>2</v>
      </c>
      <c r="K13" s="24"/>
      <c r="L13" s="226"/>
      <c r="M13" s="227"/>
      <c r="N13" s="227"/>
      <c r="O13" s="227"/>
      <c r="P13" s="228"/>
      <c r="Q13" s="20"/>
      <c r="R13" s="21">
        <v>0</v>
      </c>
      <c r="S13" s="22"/>
      <c r="T13" s="23">
        <v>1</v>
      </c>
      <c r="U13" s="24"/>
      <c r="V13" s="25"/>
      <c r="W13" s="26"/>
      <c r="X13" s="27"/>
      <c r="Y13" s="26"/>
      <c r="Z13" s="27"/>
      <c r="AA13" s="26"/>
      <c r="AB13" s="28"/>
      <c r="AC13" s="29"/>
      <c r="AD13" s="74"/>
    </row>
    <row r="14" spans="1:30" ht="21" x14ac:dyDescent="0.25">
      <c r="A14" s="265" t="s">
        <v>236</v>
      </c>
      <c r="B14" s="4"/>
      <c r="C14" s="5">
        <f>IF(T5="","",T5)</f>
        <v>1</v>
      </c>
      <c r="D14" s="6"/>
      <c r="E14" s="7">
        <f>IF(R5="","",R5)</f>
        <v>0</v>
      </c>
      <c r="F14" s="8"/>
      <c r="G14" s="4"/>
      <c r="H14" s="5">
        <f>IF(T8="","",T8)</f>
        <v>0</v>
      </c>
      <c r="I14" s="6"/>
      <c r="J14" s="7">
        <f>IF(R8="","",R8)</f>
        <v>4</v>
      </c>
      <c r="K14" s="8"/>
      <c r="L14" s="4"/>
      <c r="M14" s="5">
        <f t="shared" ref="M14" si="19">IF(T11="","",T11)</f>
        <v>4</v>
      </c>
      <c r="N14" s="6"/>
      <c r="O14" s="7">
        <f t="shared" ref="O14" si="20">IF(R11="","",R11)</f>
        <v>0</v>
      </c>
      <c r="P14" s="8"/>
      <c r="Q14" s="220"/>
      <c r="R14" s="221"/>
      <c r="S14" s="221"/>
      <c r="T14" s="221"/>
      <c r="U14" s="222"/>
      <c r="V14" s="9"/>
      <c r="W14" s="10"/>
      <c r="X14" s="11"/>
      <c r="Y14" s="10"/>
      <c r="Z14" s="11"/>
      <c r="AA14" s="10"/>
      <c r="AB14" s="12"/>
      <c r="AC14" s="13"/>
      <c r="AD14" s="73">
        <f>V15*100+AB15*10+Z15*1</f>
        <v>607</v>
      </c>
    </row>
    <row r="15" spans="1:30" x14ac:dyDescent="0.25">
      <c r="A15" s="235"/>
      <c r="B15" s="15">
        <f t="shared" si="10"/>
        <v>2</v>
      </c>
      <c r="C15" s="16"/>
      <c r="D15" s="17" t="str">
        <f>IF(OR(B15="",F15=""),"",IF(B15&gt;F15,"○",IF(B15&lt;F15,"●","△")))</f>
        <v>○</v>
      </c>
      <c r="E15" s="18"/>
      <c r="F15" s="19">
        <f t="shared" si="11"/>
        <v>1</v>
      </c>
      <c r="G15" s="15">
        <f t="shared" ref="G15" si="21">SUM(H14,H16)</f>
        <v>0</v>
      </c>
      <c r="H15" s="16"/>
      <c r="I15" s="17" t="str">
        <f>IF(OR(G15="",K15=""),"",IF(G15&gt;K15,"○",IF(G15&lt;K15,"●","△")))</f>
        <v>●</v>
      </c>
      <c r="J15" s="18"/>
      <c r="K15" s="19">
        <f t="shared" ref="K15" si="22">SUM(J14,J16)</f>
        <v>6</v>
      </c>
      <c r="L15" s="15">
        <f t="shared" ref="L15" si="23">SUM(M14,M16)</f>
        <v>5</v>
      </c>
      <c r="M15" s="16"/>
      <c r="N15" s="17" t="str">
        <f>IF(OR(L15="",P15=""),"",IF(L15&gt;P15,"○",IF(L15&lt;P15,"●","△")))</f>
        <v>○</v>
      </c>
      <c r="O15" s="18"/>
      <c r="P15" s="19">
        <f t="shared" ref="P15" si="24">SUM(O14,O16)</f>
        <v>0</v>
      </c>
      <c r="Q15" s="223"/>
      <c r="R15" s="224"/>
      <c r="S15" s="224"/>
      <c r="T15" s="224"/>
      <c r="U15" s="225"/>
      <c r="V15" s="30">
        <f t="shared" ref="V15" si="25">W15*3+X15</f>
        <v>6</v>
      </c>
      <c r="W15" s="33">
        <f>COUNTIF(D15:U15,"○")</f>
        <v>2</v>
      </c>
      <c r="X15" s="31">
        <f>COUNTIF(D15:U15,"△")</f>
        <v>0</v>
      </c>
      <c r="Y15" s="31">
        <f>COUNTIF(D15:U15,"●")</f>
        <v>1</v>
      </c>
      <c r="Z15" s="1">
        <f>SUM(G15,L15,B15)</f>
        <v>7</v>
      </c>
      <c r="AA15" s="31">
        <f>SUM(K15,P15,F15)</f>
        <v>7</v>
      </c>
      <c r="AB15" s="32">
        <f>Z15-AA15</f>
        <v>0</v>
      </c>
      <c r="AC15" s="34">
        <f>_xlfn.RANK.EQ(AD14,$AD$5:$AD$16,0)</f>
        <v>2</v>
      </c>
      <c r="AD15" s="74"/>
    </row>
    <row r="16" spans="1:30" x14ac:dyDescent="0.25">
      <c r="A16" s="284"/>
      <c r="B16" s="20"/>
      <c r="C16" s="21">
        <f>IF(T7="","",T7)</f>
        <v>1</v>
      </c>
      <c r="D16" s="22"/>
      <c r="E16" s="23">
        <f>IF(R7="","",R7)</f>
        <v>1</v>
      </c>
      <c r="F16" s="24"/>
      <c r="G16" s="20"/>
      <c r="H16" s="21">
        <f>IF(T10="","",T10)</f>
        <v>0</v>
      </c>
      <c r="I16" s="22"/>
      <c r="J16" s="23">
        <f>IF(R10="","",R10)</f>
        <v>2</v>
      </c>
      <c r="K16" s="24"/>
      <c r="L16" s="20"/>
      <c r="M16" s="21">
        <f t="shared" ref="M16" si="26">IF(T13="","",T13)</f>
        <v>1</v>
      </c>
      <c r="N16" s="22"/>
      <c r="O16" s="23">
        <f t="shared" ref="O16" si="27">IF(R13="","",R13)</f>
        <v>0</v>
      </c>
      <c r="P16" s="24"/>
      <c r="Q16" s="226"/>
      <c r="R16" s="227"/>
      <c r="S16" s="227"/>
      <c r="T16" s="227"/>
      <c r="U16" s="228"/>
      <c r="V16" s="25"/>
      <c r="W16" s="26"/>
      <c r="X16" s="27"/>
      <c r="Y16" s="26"/>
      <c r="Z16" s="27"/>
      <c r="AA16" s="26"/>
      <c r="AB16" s="28"/>
      <c r="AC16" s="29"/>
      <c r="AD16" s="74"/>
    </row>
    <row r="17" spans="30:30" ht="21" x14ac:dyDescent="0.25">
      <c r="AD17" s="14"/>
    </row>
    <row r="20" spans="30:30" ht="21" x14ac:dyDescent="0.25">
      <c r="AD20" s="14"/>
    </row>
    <row r="23" spans="30:30" ht="21" x14ac:dyDescent="0.25">
      <c r="AD23" s="14"/>
    </row>
    <row r="26" spans="30:30" ht="21" x14ac:dyDescent="0.25">
      <c r="AD26" s="14"/>
    </row>
  </sheetData>
  <mergeCells count="22">
    <mergeCell ref="A1:F1"/>
    <mergeCell ref="A2:A4"/>
    <mergeCell ref="B2:F4"/>
    <mergeCell ref="G2:K4"/>
    <mergeCell ref="L2:P4"/>
    <mergeCell ref="AC2:AC4"/>
    <mergeCell ref="A5:A7"/>
    <mergeCell ref="B5:F7"/>
    <mergeCell ref="A8:A10"/>
    <mergeCell ref="G8:K10"/>
    <mergeCell ref="V2:V4"/>
    <mergeCell ref="W2:W4"/>
    <mergeCell ref="X2:X4"/>
    <mergeCell ref="Y2:Y4"/>
    <mergeCell ref="Z2:Z4"/>
    <mergeCell ref="AA2:AA4"/>
    <mergeCell ref="Q2:U4"/>
    <mergeCell ref="A11:A13"/>
    <mergeCell ref="L11:P13"/>
    <mergeCell ref="A14:A16"/>
    <mergeCell ref="Q14:U16"/>
    <mergeCell ref="AB2:AB4"/>
  </mergeCells>
  <phoneticPr fontId="4"/>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BF95A-22F9-41DB-95FC-92F45F091759}">
  <dimension ref="A1:BO49"/>
  <sheetViews>
    <sheetView tabSelected="1" workbookViewId="0">
      <selection activeCell="A7" sqref="A7"/>
    </sheetView>
  </sheetViews>
  <sheetFormatPr defaultColWidth="7.86328125" defaultRowHeight="13.5" x14ac:dyDescent="0.25"/>
  <cols>
    <col min="1" max="79" width="1.796875" style="39" customWidth="1"/>
    <col min="80" max="126" width="1.34765625" style="39" customWidth="1"/>
    <col min="127" max="16384" width="7.86328125" style="39"/>
  </cols>
  <sheetData>
    <row r="1" spans="1:67" ht="21.75" customHeight="1" x14ac:dyDescent="0.25">
      <c r="A1" s="181" t="s">
        <v>133</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1"/>
      <c r="AG1" s="181"/>
      <c r="AH1" s="181"/>
      <c r="AI1" s="181"/>
      <c r="AJ1" s="181"/>
      <c r="AK1" s="181"/>
      <c r="AL1" s="181"/>
      <c r="AM1" s="181"/>
      <c r="AN1" s="181"/>
      <c r="AO1" s="181"/>
    </row>
    <row r="2" spans="1:67" ht="22.5" customHeight="1" x14ac:dyDescent="0.25">
      <c r="A2" s="181" t="s">
        <v>134</v>
      </c>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c r="AK2" s="181"/>
      <c r="AL2" s="181"/>
      <c r="AM2" s="181"/>
      <c r="AN2" s="181"/>
      <c r="AO2" s="181"/>
    </row>
    <row r="3" spans="1:67" ht="17.25" x14ac:dyDescent="0.25">
      <c r="A3" s="40"/>
      <c r="B3" s="40"/>
      <c r="C3" s="40"/>
      <c r="K3" s="155"/>
      <c r="L3" s="155"/>
      <c r="M3" s="155"/>
      <c r="N3" s="155"/>
      <c r="O3" s="155"/>
      <c r="P3" s="155"/>
      <c r="Q3" s="41"/>
      <c r="R3" s="41"/>
      <c r="S3" s="41"/>
      <c r="T3" s="41"/>
      <c r="U3" s="41"/>
      <c r="V3" s="41"/>
      <c r="W3" s="41"/>
      <c r="X3" s="41"/>
      <c r="Y3" s="41"/>
      <c r="Z3" s="41"/>
    </row>
    <row r="4" spans="1:67" ht="30" customHeight="1" x14ac:dyDescent="0.25">
      <c r="A4" s="40"/>
      <c r="B4" s="40"/>
      <c r="C4" s="40"/>
    </row>
    <row r="5" spans="1:67" ht="22.5" customHeight="1" x14ac:dyDescent="0.25">
      <c r="A5" s="42"/>
      <c r="D5" s="45"/>
      <c r="E5" s="45"/>
      <c r="F5" s="45"/>
      <c r="G5" s="45"/>
      <c r="H5" s="45"/>
      <c r="I5" s="45"/>
      <c r="Q5" s="44"/>
      <c r="R5" s="44"/>
      <c r="S5" s="44"/>
      <c r="T5" s="44"/>
      <c r="U5" s="44"/>
      <c r="V5" s="44"/>
      <c r="W5" s="43"/>
      <c r="X5" s="43"/>
      <c r="Y5" s="43"/>
      <c r="Z5" s="43"/>
      <c r="BI5" s="155"/>
      <c r="BJ5" s="155"/>
      <c r="BK5" s="155"/>
      <c r="BL5" s="155"/>
      <c r="BM5" s="155"/>
      <c r="BN5" s="155"/>
      <c r="BO5" s="155"/>
    </row>
    <row r="6" spans="1:67" ht="14.25" x14ac:dyDescent="0.25">
      <c r="A6" s="78" t="s">
        <v>258</v>
      </c>
      <c r="Q6" s="39" t="s">
        <v>138</v>
      </c>
    </row>
    <row r="7" spans="1:67" x14ac:dyDescent="0.25">
      <c r="A7" s="39" t="s">
        <v>139</v>
      </c>
    </row>
    <row r="8" spans="1:67" x14ac:dyDescent="0.25">
      <c r="A8" s="155" t="s">
        <v>140</v>
      </c>
      <c r="B8" s="155"/>
      <c r="C8" s="155"/>
      <c r="D8" s="155"/>
      <c r="E8" s="155"/>
      <c r="F8" s="155"/>
      <c r="G8" s="155"/>
      <c r="X8" s="155" t="s">
        <v>167</v>
      </c>
      <c r="Y8" s="155"/>
      <c r="Z8" s="155"/>
      <c r="AA8" s="155"/>
      <c r="AB8" s="155"/>
      <c r="AC8" s="155"/>
      <c r="AD8" s="155"/>
    </row>
    <row r="9" spans="1:67" x14ac:dyDescent="0.25">
      <c r="A9" s="155"/>
      <c r="B9" s="155"/>
      <c r="C9" s="155"/>
      <c r="D9" s="155"/>
      <c r="E9" s="155"/>
      <c r="F9" s="155"/>
      <c r="G9" s="155"/>
      <c r="X9" s="155"/>
      <c r="Y9" s="155"/>
      <c r="Z9" s="155"/>
      <c r="AA9" s="155"/>
      <c r="AB9" s="155"/>
      <c r="AC9" s="155"/>
      <c r="AD9" s="155"/>
    </row>
    <row r="10" spans="1:67" x14ac:dyDescent="0.25">
      <c r="A10" s="39" t="s">
        <v>141</v>
      </c>
      <c r="X10" s="39" t="s">
        <v>142</v>
      </c>
    </row>
    <row r="11" spans="1:67" ht="14.25" thickBot="1" x14ac:dyDescent="0.3"/>
    <row r="12" spans="1:67" x14ac:dyDescent="0.25">
      <c r="F12" s="160" t="s">
        <v>143</v>
      </c>
      <c r="G12" s="161"/>
      <c r="H12" s="161"/>
      <c r="I12" s="161"/>
      <c r="J12" s="161"/>
      <c r="K12" s="162"/>
      <c r="AD12" s="160" t="s">
        <v>144</v>
      </c>
      <c r="AE12" s="161"/>
      <c r="AF12" s="161"/>
      <c r="AG12" s="161"/>
      <c r="AH12" s="161"/>
      <c r="AI12" s="162"/>
    </row>
    <row r="13" spans="1:67" ht="14.25" thickBot="1" x14ac:dyDescent="0.3">
      <c r="F13" s="163"/>
      <c r="G13" s="164"/>
      <c r="H13" s="164"/>
      <c r="I13" s="164"/>
      <c r="J13" s="164"/>
      <c r="K13" s="165"/>
      <c r="AD13" s="163"/>
      <c r="AE13" s="164"/>
      <c r="AF13" s="164"/>
      <c r="AG13" s="164"/>
      <c r="AH13" s="164"/>
      <c r="AI13" s="165"/>
    </row>
    <row r="14" spans="1:67" x14ac:dyDescent="0.25">
      <c r="E14" s="46"/>
      <c r="F14" s="46"/>
      <c r="G14" s="46"/>
      <c r="H14" s="47"/>
      <c r="I14" s="46"/>
      <c r="J14" s="46"/>
      <c r="K14" s="46"/>
      <c r="L14" s="46"/>
      <c r="AB14" s="46"/>
      <c r="AC14" s="46"/>
      <c r="AD14" s="46"/>
      <c r="AE14" s="46"/>
      <c r="AF14" s="46"/>
      <c r="AG14" s="48"/>
      <c r="AH14" s="46"/>
      <c r="AI14" s="46"/>
      <c r="AJ14" s="46"/>
      <c r="AK14" s="46"/>
    </row>
    <row r="15" spans="1:67" x14ac:dyDescent="0.25">
      <c r="D15" s="49"/>
      <c r="H15" s="154" t="s">
        <v>145</v>
      </c>
      <c r="I15" s="154"/>
      <c r="J15" s="50"/>
      <c r="L15" s="49"/>
      <c r="AA15" s="49"/>
      <c r="AF15" s="153" t="s">
        <v>173</v>
      </c>
      <c r="AG15" s="153"/>
      <c r="AH15" s="50"/>
      <c r="AK15" s="49"/>
    </row>
    <row r="16" spans="1:67" x14ac:dyDescent="0.25">
      <c r="C16" s="46"/>
      <c r="D16" s="47"/>
      <c r="E16" s="46"/>
      <c r="K16" s="46"/>
      <c r="L16" s="47"/>
      <c r="M16" s="46"/>
      <c r="Z16" s="46"/>
      <c r="AA16" s="47"/>
      <c r="AB16" s="46"/>
      <c r="AJ16" s="46"/>
      <c r="AK16" s="47"/>
      <c r="AM16" s="46"/>
    </row>
    <row r="17" spans="1:41" x14ac:dyDescent="0.25">
      <c r="B17" s="75"/>
      <c r="D17" s="154" t="s">
        <v>147</v>
      </c>
      <c r="E17" s="154"/>
      <c r="F17" s="51"/>
      <c r="J17" s="75"/>
      <c r="L17" s="154" t="s">
        <v>148</v>
      </c>
      <c r="M17" s="154"/>
      <c r="N17" s="51"/>
      <c r="Y17" s="75"/>
      <c r="Z17" s="50"/>
      <c r="AA17" s="180" t="s">
        <v>176</v>
      </c>
      <c r="AB17" s="180"/>
      <c r="AC17" s="51"/>
      <c r="AH17" s="49"/>
      <c r="AI17" s="52"/>
      <c r="AK17" s="153" t="s">
        <v>177</v>
      </c>
      <c r="AL17" s="153"/>
      <c r="AM17" s="49"/>
    </row>
    <row r="18" spans="1:41" x14ac:dyDescent="0.25">
      <c r="B18" s="75"/>
      <c r="F18" s="47"/>
      <c r="G18" s="46"/>
      <c r="J18" s="75"/>
      <c r="N18" s="47"/>
      <c r="O18" s="46"/>
      <c r="Y18" s="75"/>
      <c r="AC18" s="47"/>
      <c r="AD18" s="46"/>
      <c r="AI18" s="48"/>
      <c r="AM18" s="47"/>
      <c r="AN18" s="46"/>
    </row>
    <row r="19" spans="1:41" x14ac:dyDescent="0.25">
      <c r="B19" s="75"/>
      <c r="E19" s="49"/>
      <c r="F19" s="142" t="s">
        <v>150</v>
      </c>
      <c r="G19" s="143"/>
      <c r="J19" s="75"/>
      <c r="M19" s="49"/>
      <c r="N19" s="142" t="s">
        <v>151</v>
      </c>
      <c r="O19" s="143"/>
      <c r="Y19" s="75"/>
      <c r="AB19" s="49"/>
      <c r="AC19" s="142" t="s">
        <v>180</v>
      </c>
      <c r="AD19" s="143"/>
      <c r="AG19" s="49"/>
      <c r="AH19" s="142" t="s">
        <v>181</v>
      </c>
      <c r="AI19" s="143"/>
      <c r="AL19" s="49"/>
      <c r="AM19" s="173" t="s">
        <v>182</v>
      </c>
      <c r="AN19" s="174"/>
    </row>
    <row r="20" spans="1:41" x14ac:dyDescent="0.25">
      <c r="B20" s="75"/>
      <c r="E20" s="49"/>
      <c r="G20" s="49"/>
      <c r="J20" s="75"/>
      <c r="M20" s="49"/>
      <c r="O20" s="49"/>
      <c r="Y20" s="75"/>
      <c r="AB20" s="49"/>
      <c r="AD20" s="49"/>
      <c r="AG20" s="49"/>
      <c r="AI20" s="49"/>
      <c r="AL20" s="49"/>
      <c r="AN20" s="49"/>
    </row>
    <row r="21" spans="1:41" x14ac:dyDescent="0.25">
      <c r="B21" s="76"/>
      <c r="E21" s="47"/>
      <c r="G21" s="47"/>
      <c r="H21" s="46"/>
      <c r="J21" s="76"/>
      <c r="M21" s="47"/>
      <c r="O21" s="47"/>
      <c r="P21" s="46"/>
      <c r="Y21" s="76"/>
      <c r="AB21" s="47"/>
      <c r="AD21" s="47"/>
      <c r="AE21" s="46"/>
      <c r="AG21" s="47"/>
      <c r="AI21" s="47"/>
      <c r="AL21" s="47"/>
      <c r="AN21" s="47"/>
    </row>
    <row r="22" spans="1:41" ht="13.5" customHeight="1" x14ac:dyDescent="0.25">
      <c r="B22" s="166" t="s">
        <v>155</v>
      </c>
      <c r="C22" s="166"/>
      <c r="D22" s="53"/>
      <c r="E22" s="150" t="s">
        <v>156</v>
      </c>
      <c r="F22" s="150"/>
      <c r="G22" s="151" t="s">
        <v>157</v>
      </c>
      <c r="H22" s="151"/>
      <c r="I22" s="53"/>
      <c r="J22" s="175" t="s">
        <v>158</v>
      </c>
      <c r="K22" s="175"/>
      <c r="L22" s="53"/>
      <c r="M22" s="123" t="s">
        <v>159</v>
      </c>
      <c r="N22" s="123"/>
      <c r="O22" s="147" t="s">
        <v>160</v>
      </c>
      <c r="P22" s="147"/>
      <c r="Y22" s="145" t="s">
        <v>130</v>
      </c>
      <c r="Z22" s="145"/>
      <c r="AA22" s="53"/>
      <c r="AB22" s="166" t="s">
        <v>161</v>
      </c>
      <c r="AC22" s="166"/>
      <c r="AD22" s="123" t="s">
        <v>162</v>
      </c>
      <c r="AE22" s="123"/>
      <c r="AF22" s="53"/>
      <c r="AG22" s="148" t="s">
        <v>163</v>
      </c>
      <c r="AH22" s="148"/>
      <c r="AI22" s="167" t="s">
        <v>164</v>
      </c>
      <c r="AJ22" s="168"/>
      <c r="AK22" s="54"/>
      <c r="AL22" s="156" t="s">
        <v>165</v>
      </c>
      <c r="AM22" s="157"/>
      <c r="AN22" s="176" t="s">
        <v>166</v>
      </c>
      <c r="AO22" s="177"/>
    </row>
    <row r="23" spans="1:41" x14ac:dyDescent="0.25">
      <c r="B23" s="166"/>
      <c r="C23" s="166"/>
      <c r="D23" s="53"/>
      <c r="E23" s="150"/>
      <c r="F23" s="150"/>
      <c r="G23" s="151"/>
      <c r="H23" s="151"/>
      <c r="I23" s="53"/>
      <c r="J23" s="175"/>
      <c r="K23" s="175"/>
      <c r="L23" s="53"/>
      <c r="M23" s="123"/>
      <c r="N23" s="123"/>
      <c r="O23" s="147"/>
      <c r="P23" s="147"/>
      <c r="Y23" s="145"/>
      <c r="Z23" s="145"/>
      <c r="AA23" s="53"/>
      <c r="AB23" s="166"/>
      <c r="AC23" s="166"/>
      <c r="AD23" s="123"/>
      <c r="AE23" s="123"/>
      <c r="AF23" s="53"/>
      <c r="AG23" s="148"/>
      <c r="AH23" s="148"/>
      <c r="AI23" s="169"/>
      <c r="AJ23" s="170"/>
      <c r="AK23" s="54"/>
      <c r="AL23" s="158"/>
      <c r="AM23" s="159"/>
      <c r="AN23" s="178"/>
      <c r="AO23" s="179"/>
    </row>
    <row r="24" spans="1:41" x14ac:dyDescent="0.25">
      <c r="B24" s="166"/>
      <c r="C24" s="166"/>
      <c r="D24" s="53"/>
      <c r="E24" s="150"/>
      <c r="F24" s="150"/>
      <c r="G24" s="151"/>
      <c r="H24" s="151"/>
      <c r="I24" s="53"/>
      <c r="J24" s="175"/>
      <c r="K24" s="175"/>
      <c r="L24" s="53"/>
      <c r="M24" s="123"/>
      <c r="N24" s="123"/>
      <c r="O24" s="147"/>
      <c r="P24" s="147"/>
      <c r="Y24" s="145"/>
      <c r="Z24" s="145"/>
      <c r="AA24" s="53"/>
      <c r="AB24" s="166"/>
      <c r="AC24" s="166"/>
      <c r="AD24" s="123"/>
      <c r="AE24" s="123"/>
      <c r="AF24" s="53"/>
      <c r="AG24" s="148"/>
      <c r="AH24" s="148"/>
      <c r="AI24" s="169"/>
      <c r="AJ24" s="170"/>
      <c r="AK24" s="54"/>
      <c r="AL24" s="158"/>
      <c r="AM24" s="159"/>
      <c r="AN24" s="178"/>
      <c r="AO24" s="179"/>
    </row>
    <row r="25" spans="1:41" x14ac:dyDescent="0.25">
      <c r="B25" s="166"/>
      <c r="C25" s="166"/>
      <c r="D25" s="53"/>
      <c r="E25" s="150"/>
      <c r="F25" s="150"/>
      <c r="G25" s="151"/>
      <c r="H25" s="151"/>
      <c r="I25" s="53"/>
      <c r="J25" s="175"/>
      <c r="K25" s="175"/>
      <c r="L25" s="53"/>
      <c r="M25" s="123"/>
      <c r="N25" s="123"/>
      <c r="O25" s="147"/>
      <c r="P25" s="147"/>
      <c r="Y25" s="145"/>
      <c r="Z25" s="145"/>
      <c r="AA25" s="53"/>
      <c r="AB25" s="166"/>
      <c r="AC25" s="166"/>
      <c r="AD25" s="123"/>
      <c r="AE25" s="123"/>
      <c r="AF25" s="53"/>
      <c r="AG25" s="148"/>
      <c r="AH25" s="148"/>
      <c r="AI25" s="169"/>
      <c r="AJ25" s="170"/>
      <c r="AK25" s="54"/>
      <c r="AL25" s="158"/>
      <c r="AM25" s="159"/>
      <c r="AN25" s="178"/>
      <c r="AO25" s="179"/>
    </row>
    <row r="26" spans="1:41" x14ac:dyDescent="0.25">
      <c r="B26" s="166"/>
      <c r="C26" s="166"/>
      <c r="E26" s="150"/>
      <c r="F26" s="150"/>
      <c r="G26" s="151"/>
      <c r="H26" s="151"/>
      <c r="J26" s="175"/>
      <c r="K26" s="175"/>
      <c r="M26" s="123"/>
      <c r="N26" s="123"/>
      <c r="O26" s="147"/>
      <c r="P26" s="147"/>
      <c r="Y26" s="145"/>
      <c r="Z26" s="145"/>
      <c r="AB26" s="166"/>
      <c r="AC26" s="166"/>
      <c r="AD26" s="123"/>
      <c r="AE26" s="123"/>
      <c r="AG26" s="148"/>
      <c r="AH26" s="148"/>
      <c r="AI26" s="169"/>
      <c r="AJ26" s="170"/>
      <c r="AK26" s="54"/>
      <c r="AL26" s="158"/>
      <c r="AM26" s="159"/>
      <c r="AN26" s="178"/>
      <c r="AO26" s="179"/>
    </row>
    <row r="27" spans="1:41" x14ac:dyDescent="0.25">
      <c r="B27" s="166"/>
      <c r="C27" s="166"/>
      <c r="E27" s="150"/>
      <c r="F27" s="150"/>
      <c r="G27" s="151"/>
      <c r="H27" s="151"/>
      <c r="J27" s="175"/>
      <c r="K27" s="175"/>
      <c r="M27" s="123"/>
      <c r="N27" s="123"/>
      <c r="O27" s="147"/>
      <c r="P27" s="147"/>
      <c r="Y27" s="145"/>
      <c r="Z27" s="145"/>
      <c r="AB27" s="166"/>
      <c r="AC27" s="166"/>
      <c r="AD27" s="123"/>
      <c r="AE27" s="123"/>
      <c r="AG27" s="148"/>
      <c r="AH27" s="148"/>
      <c r="AI27" s="171"/>
      <c r="AJ27" s="172"/>
      <c r="AK27" s="54"/>
      <c r="AL27" s="158"/>
      <c r="AM27" s="159"/>
      <c r="AN27" s="178"/>
      <c r="AO27" s="179"/>
    </row>
    <row r="28" spans="1:41" x14ac:dyDescent="0.25">
      <c r="AL28" s="50"/>
      <c r="AM28" s="50"/>
      <c r="AN28" s="50"/>
      <c r="AO28" s="50"/>
    </row>
    <row r="30" spans="1:41" x14ac:dyDescent="0.25">
      <c r="A30" s="155" t="s">
        <v>167</v>
      </c>
      <c r="B30" s="155"/>
      <c r="C30" s="155"/>
      <c r="D30" s="155"/>
      <c r="E30" s="155"/>
      <c r="F30" s="155"/>
      <c r="G30" s="155"/>
      <c r="X30" s="155" t="s">
        <v>140</v>
      </c>
      <c r="Y30" s="155"/>
      <c r="Z30" s="155"/>
      <c r="AA30" s="155"/>
      <c r="AB30" s="155"/>
      <c r="AC30" s="155"/>
      <c r="AD30" s="155"/>
    </row>
    <row r="31" spans="1:41" x14ac:dyDescent="0.25">
      <c r="A31" s="155"/>
      <c r="B31" s="155"/>
      <c r="C31" s="155"/>
      <c r="D31" s="155"/>
      <c r="E31" s="155"/>
      <c r="F31" s="155"/>
      <c r="G31" s="155"/>
      <c r="X31" s="155"/>
      <c r="Y31" s="155"/>
      <c r="Z31" s="155"/>
      <c r="AA31" s="155"/>
      <c r="AB31" s="155"/>
      <c r="AC31" s="155"/>
      <c r="AD31" s="155"/>
    </row>
    <row r="32" spans="1:41" x14ac:dyDescent="0.25">
      <c r="A32" s="39" t="s">
        <v>168</v>
      </c>
      <c r="X32" s="39" t="s">
        <v>169</v>
      </c>
    </row>
    <row r="33" spans="2:41" ht="14.25" thickBot="1" x14ac:dyDescent="0.3"/>
    <row r="34" spans="2:41" x14ac:dyDescent="0.25">
      <c r="F34" s="160" t="s">
        <v>170</v>
      </c>
      <c r="G34" s="161"/>
      <c r="H34" s="161"/>
      <c r="I34" s="161"/>
      <c r="J34" s="161"/>
      <c r="K34" s="162"/>
      <c r="AD34" s="160" t="s">
        <v>171</v>
      </c>
      <c r="AE34" s="161"/>
      <c r="AF34" s="161"/>
      <c r="AG34" s="161"/>
      <c r="AH34" s="161"/>
      <c r="AI34" s="162"/>
    </row>
    <row r="35" spans="2:41" ht="14.25" thickBot="1" x14ac:dyDescent="0.3">
      <c r="F35" s="163"/>
      <c r="G35" s="164"/>
      <c r="H35" s="164"/>
      <c r="I35" s="164"/>
      <c r="J35" s="164"/>
      <c r="K35" s="165"/>
      <c r="AD35" s="163"/>
      <c r="AE35" s="164"/>
      <c r="AF35" s="164"/>
      <c r="AG35" s="164"/>
      <c r="AH35" s="164"/>
      <c r="AI35" s="165"/>
    </row>
    <row r="36" spans="2:41" x14ac:dyDescent="0.25">
      <c r="E36" s="46"/>
      <c r="F36" s="46"/>
      <c r="G36" s="46"/>
      <c r="H36" s="47"/>
      <c r="I36" s="46"/>
      <c r="J36" s="46"/>
      <c r="K36" s="46"/>
      <c r="L36" s="46"/>
      <c r="AB36" s="46"/>
      <c r="AC36" s="46"/>
      <c r="AD36" s="46"/>
      <c r="AE36" s="46"/>
      <c r="AF36" s="46"/>
      <c r="AG36" s="48"/>
      <c r="AH36" s="46"/>
      <c r="AI36" s="46"/>
      <c r="AJ36" s="46"/>
      <c r="AK36" s="46"/>
    </row>
    <row r="37" spans="2:41" x14ac:dyDescent="0.25">
      <c r="D37" s="49"/>
      <c r="H37" s="154" t="s">
        <v>172</v>
      </c>
      <c r="I37" s="154"/>
      <c r="J37" s="50"/>
      <c r="L37" s="49"/>
      <c r="AA37" s="49"/>
      <c r="AF37" s="154" t="s">
        <v>146</v>
      </c>
      <c r="AG37" s="154"/>
      <c r="AH37" s="50"/>
      <c r="AK37" s="49"/>
    </row>
    <row r="38" spans="2:41" x14ac:dyDescent="0.25">
      <c r="C38" s="46"/>
      <c r="D38" s="47"/>
      <c r="E38" s="46"/>
      <c r="K38" s="46"/>
      <c r="L38" s="47"/>
      <c r="M38" s="46"/>
      <c r="Z38" s="46"/>
      <c r="AA38" s="47"/>
      <c r="AB38" s="46"/>
      <c r="AJ38" s="46"/>
      <c r="AK38" s="47"/>
      <c r="AM38" s="46"/>
    </row>
    <row r="39" spans="2:41" x14ac:dyDescent="0.25">
      <c r="B39" s="75"/>
      <c r="D39" s="153" t="s">
        <v>174</v>
      </c>
      <c r="E39" s="153"/>
      <c r="F39" s="51"/>
      <c r="J39" s="75"/>
      <c r="L39" s="153" t="s">
        <v>175</v>
      </c>
      <c r="M39" s="153"/>
      <c r="N39" s="51"/>
      <c r="Y39" s="75"/>
      <c r="Z39" s="50"/>
      <c r="AA39" s="154" t="s">
        <v>249</v>
      </c>
      <c r="AB39" s="154"/>
      <c r="AC39" s="51"/>
      <c r="AH39" s="75"/>
      <c r="AI39" s="50"/>
      <c r="AK39" s="154" t="s">
        <v>149</v>
      </c>
      <c r="AL39" s="154"/>
      <c r="AM39" s="49"/>
    </row>
    <row r="40" spans="2:41" ht="14.25" thickBot="1" x14ac:dyDescent="0.3">
      <c r="B40" s="75"/>
      <c r="F40" s="47"/>
      <c r="G40" s="46"/>
      <c r="J40" s="75"/>
      <c r="N40" s="47"/>
      <c r="O40" s="46"/>
      <c r="Y40" s="75"/>
      <c r="AC40" s="47"/>
      <c r="AD40" s="46"/>
      <c r="AH40" s="77"/>
      <c r="AI40" s="46"/>
      <c r="AM40" s="47"/>
      <c r="AN40" s="46"/>
    </row>
    <row r="41" spans="2:41" ht="14.25" thickTop="1" x14ac:dyDescent="0.25">
      <c r="B41" s="75"/>
      <c r="E41" s="49"/>
      <c r="F41" s="142" t="s">
        <v>178</v>
      </c>
      <c r="G41" s="143"/>
      <c r="J41" s="75"/>
      <c r="M41" s="49"/>
      <c r="N41" s="142" t="s">
        <v>179</v>
      </c>
      <c r="O41" s="143"/>
      <c r="Y41" s="75"/>
      <c r="AB41" s="49"/>
      <c r="AC41" s="142" t="s">
        <v>152</v>
      </c>
      <c r="AD41" s="143"/>
      <c r="AG41" s="75"/>
      <c r="AH41" s="155" t="s">
        <v>153</v>
      </c>
      <c r="AI41" s="143"/>
      <c r="AL41" s="49"/>
      <c r="AM41" s="142" t="s">
        <v>154</v>
      </c>
      <c r="AN41" s="143"/>
    </row>
    <row r="42" spans="2:41" x14ac:dyDescent="0.25">
      <c r="B42" s="75"/>
      <c r="E42" s="49"/>
      <c r="G42" s="49"/>
      <c r="J42" s="75"/>
      <c r="M42" s="49"/>
      <c r="O42" s="49"/>
      <c r="Y42" s="75"/>
      <c r="AB42" s="49"/>
      <c r="AD42" s="49"/>
      <c r="AG42" s="75"/>
      <c r="AI42" s="49"/>
      <c r="AL42" s="49"/>
      <c r="AN42" s="49"/>
    </row>
    <row r="43" spans="2:41" x14ac:dyDescent="0.25">
      <c r="B43" s="76"/>
      <c r="E43" s="47"/>
      <c r="G43" s="47"/>
      <c r="H43" s="46"/>
      <c r="J43" s="76"/>
      <c r="M43" s="47"/>
      <c r="O43" s="47"/>
      <c r="P43" s="46"/>
      <c r="Y43" s="76"/>
      <c r="AB43" s="47"/>
      <c r="AD43" s="47"/>
      <c r="AE43" s="46"/>
      <c r="AG43" s="76"/>
      <c r="AI43" s="47"/>
      <c r="AL43" s="47"/>
      <c r="AN43" s="47"/>
    </row>
    <row r="44" spans="2:41" x14ac:dyDescent="0.25">
      <c r="B44" s="144" t="s">
        <v>183</v>
      </c>
      <c r="C44" s="144"/>
      <c r="D44" s="53"/>
      <c r="E44" s="145" t="s">
        <v>184</v>
      </c>
      <c r="F44" s="145"/>
      <c r="G44" s="146" t="s">
        <v>185</v>
      </c>
      <c r="H44" s="146"/>
      <c r="I44" s="53"/>
      <c r="J44" s="147" t="s">
        <v>186</v>
      </c>
      <c r="K44" s="147"/>
      <c r="L44" s="53"/>
      <c r="M44" s="148" t="s">
        <v>187</v>
      </c>
      <c r="N44" s="148"/>
      <c r="O44" s="149" t="s">
        <v>188</v>
      </c>
      <c r="P44" s="149"/>
      <c r="Y44" s="150" t="s">
        <v>109</v>
      </c>
      <c r="Z44" s="150"/>
      <c r="AA44" s="53"/>
      <c r="AB44" s="151" t="s">
        <v>189</v>
      </c>
      <c r="AC44" s="151"/>
      <c r="AD44" s="152" t="s">
        <v>190</v>
      </c>
      <c r="AE44" s="152"/>
      <c r="AF44" s="53"/>
      <c r="AG44" s="123" t="s">
        <v>191</v>
      </c>
      <c r="AH44" s="123"/>
      <c r="AI44" s="124" t="s">
        <v>192</v>
      </c>
      <c r="AJ44" s="125"/>
      <c r="AK44" s="54"/>
      <c r="AL44" s="130" t="s">
        <v>124</v>
      </c>
      <c r="AM44" s="131"/>
      <c r="AN44" s="136" t="s">
        <v>193</v>
      </c>
      <c r="AO44" s="137"/>
    </row>
    <row r="45" spans="2:41" x14ac:dyDescent="0.25">
      <c r="B45" s="144"/>
      <c r="C45" s="144"/>
      <c r="D45" s="53"/>
      <c r="E45" s="145"/>
      <c r="F45" s="145"/>
      <c r="G45" s="146"/>
      <c r="H45" s="146"/>
      <c r="I45" s="53"/>
      <c r="J45" s="147"/>
      <c r="K45" s="147"/>
      <c r="L45" s="53"/>
      <c r="M45" s="148"/>
      <c r="N45" s="148"/>
      <c r="O45" s="149"/>
      <c r="P45" s="149"/>
      <c r="Y45" s="150"/>
      <c r="Z45" s="150"/>
      <c r="AA45" s="53"/>
      <c r="AB45" s="151"/>
      <c r="AC45" s="151"/>
      <c r="AD45" s="152"/>
      <c r="AE45" s="152"/>
      <c r="AF45" s="53"/>
      <c r="AG45" s="123"/>
      <c r="AH45" s="123"/>
      <c r="AI45" s="126"/>
      <c r="AJ45" s="127"/>
      <c r="AK45" s="54"/>
      <c r="AL45" s="132"/>
      <c r="AM45" s="133"/>
      <c r="AN45" s="138"/>
      <c r="AO45" s="139"/>
    </row>
    <row r="46" spans="2:41" x14ac:dyDescent="0.25">
      <c r="B46" s="144"/>
      <c r="C46" s="144"/>
      <c r="D46" s="53"/>
      <c r="E46" s="145"/>
      <c r="F46" s="145"/>
      <c r="G46" s="146"/>
      <c r="H46" s="146"/>
      <c r="I46" s="53"/>
      <c r="J46" s="147"/>
      <c r="K46" s="147"/>
      <c r="L46" s="53"/>
      <c r="M46" s="148"/>
      <c r="N46" s="148"/>
      <c r="O46" s="149"/>
      <c r="P46" s="149"/>
      <c r="Y46" s="150"/>
      <c r="Z46" s="150"/>
      <c r="AA46" s="53"/>
      <c r="AB46" s="151"/>
      <c r="AC46" s="151"/>
      <c r="AD46" s="152"/>
      <c r="AE46" s="152"/>
      <c r="AF46" s="53"/>
      <c r="AG46" s="123"/>
      <c r="AH46" s="123"/>
      <c r="AI46" s="126"/>
      <c r="AJ46" s="127"/>
      <c r="AK46" s="54"/>
      <c r="AL46" s="132"/>
      <c r="AM46" s="133"/>
      <c r="AN46" s="138"/>
      <c r="AO46" s="139"/>
    </row>
    <row r="47" spans="2:41" x14ac:dyDescent="0.25">
      <c r="B47" s="144"/>
      <c r="C47" s="144"/>
      <c r="D47" s="53"/>
      <c r="E47" s="145"/>
      <c r="F47" s="145"/>
      <c r="G47" s="146"/>
      <c r="H47" s="146"/>
      <c r="I47" s="53"/>
      <c r="J47" s="147"/>
      <c r="K47" s="147"/>
      <c r="L47" s="53"/>
      <c r="M47" s="148"/>
      <c r="N47" s="148"/>
      <c r="O47" s="149"/>
      <c r="P47" s="149"/>
      <c r="Y47" s="150"/>
      <c r="Z47" s="150"/>
      <c r="AA47" s="53"/>
      <c r="AB47" s="151"/>
      <c r="AC47" s="151"/>
      <c r="AD47" s="152"/>
      <c r="AE47" s="152"/>
      <c r="AF47" s="53"/>
      <c r="AG47" s="123"/>
      <c r="AH47" s="123"/>
      <c r="AI47" s="126"/>
      <c r="AJ47" s="127"/>
      <c r="AK47" s="54"/>
      <c r="AL47" s="132"/>
      <c r="AM47" s="133"/>
      <c r="AN47" s="138"/>
      <c r="AO47" s="139"/>
    </row>
    <row r="48" spans="2:41" x14ac:dyDescent="0.25">
      <c r="B48" s="144"/>
      <c r="C48" s="144"/>
      <c r="E48" s="145"/>
      <c r="F48" s="145"/>
      <c r="G48" s="146"/>
      <c r="H48" s="146"/>
      <c r="J48" s="147"/>
      <c r="K48" s="147"/>
      <c r="M48" s="148"/>
      <c r="N48" s="148"/>
      <c r="O48" s="149"/>
      <c r="P48" s="149"/>
      <c r="Y48" s="150"/>
      <c r="Z48" s="150"/>
      <c r="AB48" s="151"/>
      <c r="AC48" s="151"/>
      <c r="AD48" s="152"/>
      <c r="AE48" s="152"/>
      <c r="AG48" s="123"/>
      <c r="AH48" s="123"/>
      <c r="AI48" s="126"/>
      <c r="AJ48" s="127"/>
      <c r="AK48" s="54"/>
      <c r="AL48" s="132"/>
      <c r="AM48" s="133"/>
      <c r="AN48" s="138"/>
      <c r="AO48" s="139"/>
    </row>
    <row r="49" spans="2:41" x14ac:dyDescent="0.25">
      <c r="B49" s="144"/>
      <c r="C49" s="144"/>
      <c r="E49" s="145"/>
      <c r="F49" s="145"/>
      <c r="G49" s="146"/>
      <c r="H49" s="146"/>
      <c r="J49" s="147"/>
      <c r="K49" s="147"/>
      <c r="M49" s="148"/>
      <c r="N49" s="148"/>
      <c r="O49" s="149"/>
      <c r="P49" s="149"/>
      <c r="Y49" s="150"/>
      <c r="Z49" s="150"/>
      <c r="AB49" s="151"/>
      <c r="AC49" s="151"/>
      <c r="AD49" s="152"/>
      <c r="AE49" s="152"/>
      <c r="AG49" s="123"/>
      <c r="AH49" s="123"/>
      <c r="AI49" s="128"/>
      <c r="AJ49" s="129"/>
      <c r="AK49" s="54"/>
      <c r="AL49" s="134"/>
      <c r="AM49" s="135"/>
      <c r="AN49" s="140"/>
      <c r="AO49" s="141"/>
    </row>
  </sheetData>
  <mergeCells count="61">
    <mergeCell ref="A1:AO1"/>
    <mergeCell ref="A2:AO2"/>
    <mergeCell ref="K3:L3"/>
    <mergeCell ref="M3:P3"/>
    <mergeCell ref="H15:I15"/>
    <mergeCell ref="AF15:AG15"/>
    <mergeCell ref="D17:E17"/>
    <mergeCell ref="L17:M17"/>
    <mergeCell ref="AA17:AB17"/>
    <mergeCell ref="AK17:AL17"/>
    <mergeCell ref="BI5:BO5"/>
    <mergeCell ref="A8:G9"/>
    <mergeCell ref="F12:K13"/>
    <mergeCell ref="AD12:AI13"/>
    <mergeCell ref="X8:AD9"/>
    <mergeCell ref="F19:G19"/>
    <mergeCell ref="N19:O19"/>
    <mergeCell ref="AC19:AD19"/>
    <mergeCell ref="AH19:AI19"/>
    <mergeCell ref="AM19:AN19"/>
    <mergeCell ref="B22:C27"/>
    <mergeCell ref="E22:F27"/>
    <mergeCell ref="G22:H27"/>
    <mergeCell ref="J22:K27"/>
    <mergeCell ref="M22:N27"/>
    <mergeCell ref="AN22:AO27"/>
    <mergeCell ref="D39:E39"/>
    <mergeCell ref="L39:M39"/>
    <mergeCell ref="AA39:AB39"/>
    <mergeCell ref="AK39:AL39"/>
    <mergeCell ref="F41:G41"/>
    <mergeCell ref="N41:O41"/>
    <mergeCell ref="AC41:AD41"/>
    <mergeCell ref="AH41:AI41"/>
    <mergeCell ref="AL22:AM27"/>
    <mergeCell ref="A30:G31"/>
    <mergeCell ref="F34:K35"/>
    <mergeCell ref="AD34:AI35"/>
    <mergeCell ref="H37:I37"/>
    <mergeCell ref="AF37:AG37"/>
    <mergeCell ref="O22:P27"/>
    <mergeCell ref="Y22:Z27"/>
    <mergeCell ref="AB22:AC27"/>
    <mergeCell ref="AD22:AE27"/>
    <mergeCell ref="AG22:AH27"/>
    <mergeCell ref="AI22:AJ27"/>
    <mergeCell ref="X30:AD31"/>
    <mergeCell ref="AG44:AH49"/>
    <mergeCell ref="AI44:AJ49"/>
    <mergeCell ref="AL44:AM49"/>
    <mergeCell ref="AN44:AO49"/>
    <mergeCell ref="AM41:AN41"/>
    <mergeCell ref="B44:C49"/>
    <mergeCell ref="E44:F49"/>
    <mergeCell ref="G44:H49"/>
    <mergeCell ref="J44:K49"/>
    <mergeCell ref="M44:N49"/>
    <mergeCell ref="O44:P49"/>
    <mergeCell ref="Y44:Z49"/>
    <mergeCell ref="AB44:AC49"/>
    <mergeCell ref="AD44:AE49"/>
  </mergeCells>
  <phoneticPr fontId="4"/>
  <pageMargins left="0.27" right="0.21"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21261-37EE-4EB9-9D7C-94F4BE42687C}">
  <dimension ref="A1:AZ19"/>
  <sheetViews>
    <sheetView showZeros="0" workbookViewId="0">
      <selection activeCell="W10" sqref="W10:Y10"/>
    </sheetView>
  </sheetViews>
  <sheetFormatPr defaultColWidth="7.9765625" defaultRowHeight="14.25" x14ac:dyDescent="0.25"/>
  <cols>
    <col min="1" max="1" width="1.0078125" style="97" hidden="1" customWidth="1"/>
    <col min="2" max="2" width="1.0078125" style="97" customWidth="1"/>
    <col min="3" max="3" width="3.70703125" style="97" customWidth="1"/>
    <col min="4" max="6" width="2.24609375" style="97" customWidth="1"/>
    <col min="7" max="15" width="2.6953125" style="97" customWidth="1"/>
    <col min="16" max="16" width="4.04296875" style="97" customWidth="1"/>
    <col min="17" max="25" width="2.6953125" style="97" customWidth="1"/>
    <col min="26" max="26" width="4.04296875" style="97" customWidth="1"/>
    <col min="27" max="200" width="2.24609375" style="97" customWidth="1"/>
    <col min="201" max="16384" width="7.9765625" style="97"/>
  </cols>
  <sheetData>
    <row r="1" spans="3:52" ht="7.5" customHeight="1" x14ac:dyDescent="0.25"/>
    <row r="2" spans="3:52" ht="24" customHeight="1" x14ac:dyDescent="0.25">
      <c r="C2" s="211"/>
      <c r="D2" s="211"/>
      <c r="E2" s="211"/>
      <c r="F2" s="211"/>
      <c r="G2" s="211"/>
      <c r="H2" s="211"/>
      <c r="I2" s="211"/>
      <c r="J2" s="211"/>
      <c r="K2" s="211"/>
      <c r="L2" s="211"/>
      <c r="M2" s="211"/>
      <c r="N2" s="211"/>
      <c r="O2" s="211"/>
      <c r="P2" s="211"/>
      <c r="Q2" s="211"/>
      <c r="R2" s="211"/>
      <c r="S2" s="211"/>
      <c r="T2" s="211"/>
      <c r="U2" s="211"/>
      <c r="V2" s="211"/>
      <c r="W2" s="211"/>
      <c r="X2" s="211"/>
      <c r="Y2" s="211"/>
      <c r="Z2" s="211"/>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row>
    <row r="4" spans="3:52" x14ac:dyDescent="0.25">
      <c r="C4" s="102"/>
      <c r="D4" s="210"/>
      <c r="E4" s="210"/>
      <c r="F4" s="210"/>
      <c r="G4" s="212" t="s">
        <v>87</v>
      </c>
      <c r="H4" s="213"/>
      <c r="I4" s="213"/>
      <c r="J4" s="213"/>
      <c r="K4" s="213"/>
      <c r="L4" s="213"/>
      <c r="M4" s="213"/>
      <c r="N4" s="213"/>
      <c r="O4" s="213"/>
      <c r="P4" s="213"/>
      <c r="Q4" s="191" t="s">
        <v>88</v>
      </c>
      <c r="R4" s="214"/>
      <c r="S4" s="214"/>
      <c r="T4" s="214"/>
      <c r="U4" s="214"/>
      <c r="V4" s="214"/>
      <c r="W4" s="214"/>
      <c r="X4" s="214"/>
      <c r="Y4" s="214"/>
      <c r="Z4" s="214"/>
      <c r="AA4" s="111"/>
    </row>
    <row r="5" spans="3:52" x14ac:dyDescent="0.25">
      <c r="C5" s="107" t="s">
        <v>89</v>
      </c>
      <c r="D5" s="215" t="s">
        <v>90</v>
      </c>
      <c r="E5" s="215"/>
      <c r="F5" s="215"/>
      <c r="G5" s="186" t="s">
        <v>91</v>
      </c>
      <c r="H5" s="186"/>
      <c r="I5" s="210" t="s">
        <v>92</v>
      </c>
      <c r="J5" s="210"/>
      <c r="K5" s="210"/>
      <c r="L5" s="210"/>
      <c r="M5" s="210"/>
      <c r="N5" s="210"/>
      <c r="O5" s="210"/>
      <c r="P5" s="113" t="s">
        <v>93</v>
      </c>
      <c r="Q5" s="186" t="s">
        <v>91</v>
      </c>
      <c r="R5" s="186"/>
      <c r="S5" s="210" t="s">
        <v>92</v>
      </c>
      <c r="T5" s="210"/>
      <c r="U5" s="210"/>
      <c r="V5" s="210"/>
      <c r="W5" s="210"/>
      <c r="X5" s="210"/>
      <c r="Y5" s="210"/>
      <c r="Z5" s="113" t="s">
        <v>93</v>
      </c>
    </row>
    <row r="6" spans="3:52" ht="23.25" customHeight="1" x14ac:dyDescent="0.25">
      <c r="C6" s="102" t="s">
        <v>94</v>
      </c>
      <c r="D6" s="209">
        <v>0.375</v>
      </c>
      <c r="E6" s="210"/>
      <c r="F6" s="210"/>
      <c r="G6" s="191" t="s">
        <v>95</v>
      </c>
      <c r="H6" s="192"/>
      <c r="I6" s="186" t="s">
        <v>136</v>
      </c>
      <c r="J6" s="186"/>
      <c r="K6" s="187"/>
      <c r="L6" s="101" t="s">
        <v>96</v>
      </c>
      <c r="M6" s="185" t="s">
        <v>157</v>
      </c>
      <c r="N6" s="186"/>
      <c r="O6" s="186"/>
      <c r="P6" s="100" t="s">
        <v>97</v>
      </c>
      <c r="Q6" s="191" t="s">
        <v>95</v>
      </c>
      <c r="R6" s="192"/>
      <c r="S6" s="186" t="s">
        <v>245</v>
      </c>
      <c r="T6" s="186"/>
      <c r="U6" s="187"/>
      <c r="V6" s="101" t="s">
        <v>96</v>
      </c>
      <c r="W6" s="185" t="s">
        <v>246</v>
      </c>
      <c r="X6" s="186"/>
      <c r="Y6" s="186"/>
      <c r="Z6" s="100" t="s">
        <v>255</v>
      </c>
      <c r="AA6" s="103"/>
      <c r="AB6" s="103"/>
      <c r="AC6" s="98"/>
      <c r="AD6" s="98"/>
      <c r="AE6" s="98"/>
      <c r="AF6" s="99"/>
      <c r="AG6" s="98"/>
      <c r="AH6" s="98"/>
      <c r="AI6" s="98"/>
      <c r="AJ6" s="98"/>
      <c r="AK6" s="98"/>
      <c r="AL6" s="98"/>
      <c r="AM6" s="98"/>
      <c r="AN6" s="103"/>
      <c r="AO6" s="103"/>
      <c r="AP6" s="98"/>
      <c r="AQ6" s="98"/>
      <c r="AR6" s="98"/>
      <c r="AS6" s="99"/>
      <c r="AT6" s="98"/>
      <c r="AU6" s="98"/>
      <c r="AV6" s="98"/>
      <c r="AW6" s="98"/>
      <c r="AX6" s="98"/>
      <c r="AY6" s="98"/>
      <c r="AZ6" s="98"/>
    </row>
    <row r="7" spans="3:52" ht="23.25" customHeight="1" x14ac:dyDescent="0.25">
      <c r="C7" s="102" t="s">
        <v>98</v>
      </c>
      <c r="D7" s="209">
        <v>0.39930555555555558</v>
      </c>
      <c r="E7" s="210"/>
      <c r="F7" s="210"/>
      <c r="G7" s="191" t="s">
        <v>108</v>
      </c>
      <c r="H7" s="192"/>
      <c r="I7" s="186" t="s">
        <v>189</v>
      </c>
      <c r="J7" s="186"/>
      <c r="K7" s="187"/>
      <c r="L7" s="101" t="s">
        <v>99</v>
      </c>
      <c r="M7" s="185" t="s">
        <v>190</v>
      </c>
      <c r="N7" s="186"/>
      <c r="O7" s="186"/>
      <c r="P7" s="100" t="s">
        <v>100</v>
      </c>
      <c r="Q7" s="191" t="s">
        <v>108</v>
      </c>
      <c r="R7" s="192"/>
      <c r="S7" s="216" t="s">
        <v>240</v>
      </c>
      <c r="T7" s="217"/>
      <c r="U7" s="217"/>
      <c r="V7" s="217"/>
      <c r="W7" s="217"/>
      <c r="X7" s="217"/>
      <c r="Y7" s="218"/>
      <c r="Z7" s="100"/>
      <c r="AA7" s="99"/>
      <c r="AB7" s="99"/>
      <c r="AC7" s="98"/>
      <c r="AD7" s="98"/>
      <c r="AE7" s="98"/>
      <c r="AF7" s="99"/>
      <c r="AG7" s="98"/>
      <c r="AH7" s="98"/>
      <c r="AI7" s="98"/>
      <c r="AJ7" s="98"/>
      <c r="AK7" s="98"/>
      <c r="AL7" s="98"/>
      <c r="AM7" s="98"/>
      <c r="AN7" s="99"/>
      <c r="AO7" s="99"/>
      <c r="AP7" s="98"/>
      <c r="AQ7" s="98"/>
      <c r="AR7" s="98"/>
      <c r="AS7" s="99"/>
      <c r="AT7" s="98"/>
      <c r="AU7" s="98"/>
      <c r="AV7" s="98"/>
      <c r="AW7" s="98"/>
      <c r="AX7" s="98"/>
      <c r="AY7" s="98"/>
      <c r="AZ7" s="98"/>
    </row>
    <row r="8" spans="3:52" ht="23.25" customHeight="1" x14ac:dyDescent="0.25">
      <c r="C8" s="102" t="s">
        <v>102</v>
      </c>
      <c r="D8" s="209">
        <v>0.4236111111111111</v>
      </c>
      <c r="E8" s="210"/>
      <c r="F8" s="210"/>
      <c r="G8" s="191" t="s">
        <v>108</v>
      </c>
      <c r="H8" s="192"/>
      <c r="I8" s="186" t="s">
        <v>225</v>
      </c>
      <c r="J8" s="186"/>
      <c r="K8" s="187"/>
      <c r="L8" s="101" t="s">
        <v>96</v>
      </c>
      <c r="M8" s="185" t="s">
        <v>193</v>
      </c>
      <c r="N8" s="186"/>
      <c r="O8" s="186"/>
      <c r="P8" s="100" t="s">
        <v>103</v>
      </c>
      <c r="Q8" s="191" t="s">
        <v>95</v>
      </c>
      <c r="R8" s="192"/>
      <c r="S8" s="186" t="s">
        <v>155</v>
      </c>
      <c r="T8" s="186"/>
      <c r="U8" s="187"/>
      <c r="V8" s="101" t="s">
        <v>96</v>
      </c>
      <c r="W8" s="185" t="s">
        <v>104</v>
      </c>
      <c r="X8" s="186"/>
      <c r="Y8" s="186"/>
      <c r="Z8" s="100" t="s">
        <v>103</v>
      </c>
      <c r="AA8" s="99"/>
      <c r="AB8" s="99"/>
      <c r="AC8" s="98"/>
      <c r="AD8" s="98"/>
      <c r="AE8" s="98"/>
      <c r="AF8" s="99"/>
      <c r="AG8" s="98"/>
      <c r="AH8" s="98"/>
      <c r="AI8" s="98"/>
      <c r="AJ8" s="98"/>
      <c r="AK8" s="98"/>
      <c r="AL8" s="98"/>
      <c r="AM8" s="98"/>
      <c r="AN8" s="99"/>
      <c r="AO8" s="99"/>
      <c r="AP8" s="98"/>
      <c r="AQ8" s="98"/>
      <c r="AR8" s="98"/>
      <c r="AS8" s="99"/>
      <c r="AT8" s="98"/>
      <c r="AU8" s="98"/>
      <c r="AV8" s="98"/>
      <c r="AW8" s="98"/>
      <c r="AX8" s="98"/>
      <c r="AY8" s="98"/>
      <c r="AZ8" s="98"/>
    </row>
    <row r="9" spans="3:52" ht="23.25" customHeight="1" x14ac:dyDescent="0.25">
      <c r="C9" s="102" t="s">
        <v>105</v>
      </c>
      <c r="D9" s="209">
        <v>0.44791666666666669</v>
      </c>
      <c r="E9" s="210"/>
      <c r="F9" s="210"/>
      <c r="G9" s="191" t="s">
        <v>95</v>
      </c>
      <c r="H9" s="192"/>
      <c r="I9" s="186" t="s">
        <v>247</v>
      </c>
      <c r="J9" s="186"/>
      <c r="K9" s="187"/>
      <c r="L9" s="101" t="s">
        <v>99</v>
      </c>
      <c r="M9" s="185" t="s">
        <v>106</v>
      </c>
      <c r="N9" s="186"/>
      <c r="O9" s="186"/>
      <c r="P9" s="100" t="s">
        <v>107</v>
      </c>
      <c r="Q9" s="191" t="s">
        <v>108</v>
      </c>
      <c r="R9" s="192"/>
      <c r="S9" s="186" t="s">
        <v>230</v>
      </c>
      <c r="T9" s="186"/>
      <c r="U9" s="187"/>
      <c r="V9" s="101" t="s">
        <v>99</v>
      </c>
      <c r="W9" s="185" t="s">
        <v>110</v>
      </c>
      <c r="X9" s="186"/>
      <c r="Y9" s="186"/>
      <c r="Z9" s="100" t="s">
        <v>111</v>
      </c>
      <c r="AA9" s="99"/>
      <c r="AB9" s="99"/>
      <c r="AC9" s="98"/>
      <c r="AD9" s="98"/>
      <c r="AE9" s="98"/>
      <c r="AF9" s="99"/>
      <c r="AG9" s="98"/>
      <c r="AH9" s="98"/>
      <c r="AI9" s="98"/>
      <c r="AJ9" s="98"/>
      <c r="AK9" s="98"/>
      <c r="AL9" s="98"/>
      <c r="AM9" s="98"/>
      <c r="AN9" s="99"/>
      <c r="AO9" s="99"/>
      <c r="AP9" s="98"/>
      <c r="AQ9" s="98"/>
      <c r="AR9" s="98"/>
      <c r="AS9" s="99"/>
      <c r="AT9" s="98"/>
      <c r="AU9" s="98"/>
      <c r="AV9" s="98"/>
      <c r="AW9" s="98"/>
      <c r="AX9" s="98"/>
      <c r="AY9" s="98"/>
      <c r="AZ9" s="98"/>
    </row>
    <row r="10" spans="3:52" ht="23.25" customHeight="1" x14ac:dyDescent="0.25">
      <c r="C10" s="102" t="s">
        <v>112</v>
      </c>
      <c r="D10" s="209">
        <v>0.47222222222222227</v>
      </c>
      <c r="E10" s="210"/>
      <c r="F10" s="210"/>
      <c r="G10" s="191" t="s">
        <v>108</v>
      </c>
      <c r="H10" s="192"/>
      <c r="I10" s="186" t="s">
        <v>255</v>
      </c>
      <c r="J10" s="186"/>
      <c r="K10" s="187"/>
      <c r="L10" s="101" t="s">
        <v>96</v>
      </c>
      <c r="M10" s="185" t="s">
        <v>113</v>
      </c>
      <c r="N10" s="186"/>
      <c r="O10" s="186"/>
      <c r="P10" s="100" t="s">
        <v>111</v>
      </c>
      <c r="Q10" s="191"/>
      <c r="R10" s="192"/>
      <c r="S10" s="186"/>
      <c r="T10" s="186"/>
      <c r="U10" s="187"/>
      <c r="V10" s="104" t="s">
        <v>96</v>
      </c>
      <c r="W10" s="182" t="s">
        <v>137</v>
      </c>
      <c r="X10" s="183"/>
      <c r="Y10" s="183"/>
      <c r="Z10" s="100"/>
      <c r="AA10" s="99"/>
      <c r="AB10" s="99"/>
      <c r="AC10" s="98"/>
      <c r="AD10" s="98"/>
      <c r="AE10" s="98"/>
      <c r="AF10" s="99"/>
      <c r="AG10" s="98"/>
      <c r="AH10" s="98"/>
      <c r="AI10" s="98"/>
      <c r="AJ10" s="98"/>
      <c r="AK10" s="98"/>
      <c r="AL10" s="98"/>
      <c r="AM10" s="98"/>
      <c r="AN10" s="103"/>
      <c r="AO10" s="103"/>
      <c r="AP10" s="98"/>
      <c r="AQ10" s="98"/>
      <c r="AR10" s="98"/>
      <c r="AS10" s="99"/>
      <c r="AT10" s="98"/>
      <c r="AU10" s="98"/>
      <c r="AV10" s="98"/>
      <c r="AW10" s="98"/>
      <c r="AX10" s="98"/>
      <c r="AY10" s="98"/>
      <c r="AZ10" s="98"/>
    </row>
    <row r="11" spans="3:52" ht="23.25" customHeight="1" x14ac:dyDescent="0.25">
      <c r="C11" s="102" t="s">
        <v>115</v>
      </c>
      <c r="D11" s="209">
        <v>0.49652777777777773</v>
      </c>
      <c r="E11" s="210"/>
      <c r="F11" s="210"/>
      <c r="G11" s="191"/>
      <c r="H11" s="192"/>
      <c r="I11" s="187" t="s">
        <v>114</v>
      </c>
      <c r="J11" s="193"/>
      <c r="K11" s="193"/>
      <c r="L11" s="193"/>
      <c r="M11" s="193"/>
      <c r="N11" s="193"/>
      <c r="O11" s="185"/>
      <c r="P11" s="100"/>
      <c r="Q11" s="191"/>
      <c r="R11" s="192"/>
      <c r="S11" s="187" t="s">
        <v>114</v>
      </c>
      <c r="T11" s="193"/>
      <c r="U11" s="193"/>
      <c r="V11" s="193"/>
      <c r="W11" s="193"/>
      <c r="X11" s="193"/>
      <c r="Y11" s="185"/>
      <c r="Z11" s="100"/>
      <c r="AA11" s="99"/>
      <c r="AB11" s="99"/>
      <c r="AC11" s="98"/>
      <c r="AD11" s="98"/>
      <c r="AE11" s="98"/>
      <c r="AF11" s="99"/>
      <c r="AG11" s="98"/>
      <c r="AH11" s="98"/>
      <c r="AI11" s="98"/>
      <c r="AJ11" s="98"/>
      <c r="AK11" s="98"/>
      <c r="AL11" s="98"/>
      <c r="AM11" s="98"/>
      <c r="AN11" s="99"/>
      <c r="AO11" s="99"/>
      <c r="AP11" s="98"/>
      <c r="AQ11" s="98"/>
      <c r="AR11" s="98"/>
      <c r="AS11" s="99"/>
      <c r="AT11" s="98"/>
      <c r="AU11" s="98"/>
      <c r="AV11" s="98"/>
      <c r="AW11" s="98"/>
      <c r="AX11" s="98"/>
      <c r="AY11" s="98"/>
      <c r="AZ11" s="98"/>
    </row>
    <row r="12" spans="3:52" ht="23.25" customHeight="1" thickBot="1" x14ac:dyDescent="0.3">
      <c r="C12" s="110" t="s">
        <v>116</v>
      </c>
      <c r="D12" s="196">
        <v>0.52083333333333337</v>
      </c>
      <c r="E12" s="197"/>
      <c r="F12" s="197"/>
      <c r="G12" s="201" t="s">
        <v>95</v>
      </c>
      <c r="H12" s="202"/>
      <c r="I12" s="198" t="s">
        <v>117</v>
      </c>
      <c r="J12" s="198"/>
      <c r="K12" s="199"/>
      <c r="L12" s="109" t="s">
        <v>99</v>
      </c>
      <c r="M12" s="200" t="s">
        <v>118</v>
      </c>
      <c r="N12" s="198"/>
      <c r="O12" s="198"/>
      <c r="P12" s="108" t="s">
        <v>119</v>
      </c>
      <c r="Q12" s="201" t="s">
        <v>108</v>
      </c>
      <c r="R12" s="202"/>
      <c r="S12" s="198" t="s">
        <v>250</v>
      </c>
      <c r="T12" s="198"/>
      <c r="U12" s="199"/>
      <c r="V12" s="109" t="s">
        <v>99</v>
      </c>
      <c r="W12" s="200" t="s">
        <v>251</v>
      </c>
      <c r="X12" s="198"/>
      <c r="Y12" s="198"/>
      <c r="Z12" s="108" t="s">
        <v>119</v>
      </c>
      <c r="AA12" s="99"/>
      <c r="AB12" s="99"/>
      <c r="AC12" s="98"/>
      <c r="AD12" s="98"/>
      <c r="AE12" s="98"/>
      <c r="AF12" s="99"/>
      <c r="AG12" s="98"/>
      <c r="AH12" s="98"/>
      <c r="AI12" s="98"/>
      <c r="AJ12" s="98"/>
      <c r="AK12" s="98"/>
      <c r="AL12" s="98"/>
      <c r="AM12" s="98"/>
      <c r="AN12" s="99"/>
      <c r="AO12" s="99"/>
      <c r="AP12" s="98"/>
      <c r="AQ12" s="98"/>
      <c r="AR12" s="98"/>
      <c r="AS12" s="99"/>
      <c r="AT12" s="98"/>
      <c r="AU12" s="98"/>
      <c r="AV12" s="98"/>
      <c r="AW12" s="98"/>
      <c r="AX12" s="98"/>
      <c r="AY12" s="98"/>
      <c r="AZ12" s="98"/>
    </row>
    <row r="13" spans="3:52" ht="23.25" customHeight="1" x14ac:dyDescent="0.25">
      <c r="C13" s="107" t="s">
        <v>120</v>
      </c>
      <c r="D13" s="203">
        <v>0.5625</v>
      </c>
      <c r="E13" s="204"/>
      <c r="F13" s="205"/>
      <c r="G13" s="194" t="s">
        <v>121</v>
      </c>
      <c r="H13" s="195"/>
      <c r="I13" s="206" t="s">
        <v>184</v>
      </c>
      <c r="J13" s="206"/>
      <c r="K13" s="207"/>
      <c r="L13" s="106" t="s">
        <v>96</v>
      </c>
      <c r="M13" s="208" t="s">
        <v>244</v>
      </c>
      <c r="N13" s="206"/>
      <c r="O13" s="206"/>
      <c r="P13" s="105" t="s">
        <v>122</v>
      </c>
      <c r="Q13" s="194" t="s">
        <v>121</v>
      </c>
      <c r="R13" s="195"/>
      <c r="S13" s="206" t="s">
        <v>187</v>
      </c>
      <c r="T13" s="206"/>
      <c r="U13" s="207"/>
      <c r="V13" s="106" t="s">
        <v>96</v>
      </c>
      <c r="W13" s="208" t="s">
        <v>248</v>
      </c>
      <c r="X13" s="206"/>
      <c r="Y13" s="206"/>
      <c r="Z13" s="105" t="s">
        <v>257</v>
      </c>
      <c r="AA13" s="103"/>
      <c r="AB13" s="103"/>
      <c r="AC13" s="98"/>
      <c r="AD13" s="98"/>
      <c r="AE13" s="98"/>
      <c r="AF13" s="99"/>
      <c r="AG13" s="98"/>
      <c r="AH13" s="98"/>
      <c r="AI13" s="98"/>
      <c r="AJ13" s="98"/>
      <c r="AK13" s="98"/>
      <c r="AL13" s="98"/>
      <c r="AM13" s="98"/>
      <c r="AN13" s="99"/>
      <c r="AO13" s="99"/>
      <c r="AP13" s="98"/>
      <c r="AQ13" s="98"/>
      <c r="AR13" s="98"/>
      <c r="AS13" s="99"/>
      <c r="AT13" s="98"/>
      <c r="AU13" s="98"/>
      <c r="AV13" s="98"/>
      <c r="AW13" s="98"/>
      <c r="AX13" s="98"/>
      <c r="AY13" s="98"/>
      <c r="AZ13" s="98"/>
    </row>
    <row r="14" spans="3:52" ht="23.25" customHeight="1" x14ac:dyDescent="0.25">
      <c r="C14" s="102" t="s">
        <v>122</v>
      </c>
      <c r="D14" s="188">
        <v>0.58680555555555558</v>
      </c>
      <c r="E14" s="189"/>
      <c r="F14" s="190"/>
      <c r="G14" s="191" t="s">
        <v>129</v>
      </c>
      <c r="H14" s="192"/>
      <c r="I14" s="186" t="s">
        <v>243</v>
      </c>
      <c r="J14" s="186"/>
      <c r="K14" s="187"/>
      <c r="L14" s="101" t="s">
        <v>99</v>
      </c>
      <c r="M14" s="185" t="s">
        <v>234</v>
      </c>
      <c r="N14" s="186"/>
      <c r="O14" s="186"/>
      <c r="P14" s="100" t="s">
        <v>101</v>
      </c>
      <c r="Q14" s="191" t="s">
        <v>129</v>
      </c>
      <c r="R14" s="192"/>
      <c r="S14" s="216" t="s">
        <v>240</v>
      </c>
      <c r="T14" s="217"/>
      <c r="U14" s="217"/>
      <c r="V14" s="217"/>
      <c r="W14" s="217"/>
      <c r="X14" s="217"/>
      <c r="Y14" s="218"/>
      <c r="Z14" s="100"/>
      <c r="AA14" s="103"/>
      <c r="AB14" s="103"/>
      <c r="AC14" s="98"/>
      <c r="AD14" s="98"/>
      <c r="AE14" s="98"/>
      <c r="AF14" s="99"/>
      <c r="AG14" s="98"/>
      <c r="AH14" s="98"/>
      <c r="AI14" s="98"/>
      <c r="AJ14" s="98"/>
      <c r="AK14" s="98"/>
      <c r="AL14" s="98"/>
      <c r="AM14" s="98"/>
      <c r="AN14" s="99"/>
      <c r="AO14" s="99"/>
      <c r="AP14" s="98"/>
      <c r="AQ14" s="98"/>
      <c r="AR14" s="98"/>
      <c r="AS14" s="99"/>
      <c r="AT14" s="98"/>
      <c r="AU14" s="98"/>
      <c r="AV14" s="98"/>
      <c r="AW14" s="98"/>
      <c r="AX14" s="98"/>
      <c r="AY14" s="98"/>
      <c r="AZ14" s="98"/>
    </row>
    <row r="15" spans="3:52" ht="23.25" customHeight="1" x14ac:dyDescent="0.25">
      <c r="C15" s="102" t="s">
        <v>123</v>
      </c>
      <c r="D15" s="188">
        <v>0.61111111111111105</v>
      </c>
      <c r="E15" s="189"/>
      <c r="F15" s="190"/>
      <c r="G15" s="191" t="s">
        <v>129</v>
      </c>
      <c r="H15" s="192"/>
      <c r="I15" s="186" t="s">
        <v>135</v>
      </c>
      <c r="J15" s="186"/>
      <c r="K15" s="187"/>
      <c r="L15" s="101" t="s">
        <v>96</v>
      </c>
      <c r="M15" s="185" t="s">
        <v>137</v>
      </c>
      <c r="N15" s="186"/>
      <c r="O15" s="186"/>
      <c r="P15" s="100" t="s">
        <v>125</v>
      </c>
      <c r="Q15" s="191" t="s">
        <v>121</v>
      </c>
      <c r="R15" s="192"/>
      <c r="S15" s="186" t="s">
        <v>242</v>
      </c>
      <c r="T15" s="186"/>
      <c r="U15" s="187"/>
      <c r="V15" s="101" t="s">
        <v>96</v>
      </c>
      <c r="W15" s="185" t="s">
        <v>126</v>
      </c>
      <c r="X15" s="186"/>
      <c r="Y15" s="186"/>
      <c r="Z15" s="100" t="s">
        <v>125</v>
      </c>
      <c r="AA15" s="103"/>
      <c r="AB15" s="103"/>
      <c r="AC15" s="98"/>
      <c r="AD15" s="98"/>
      <c r="AE15" s="98"/>
      <c r="AF15" s="99"/>
      <c r="AG15" s="98"/>
      <c r="AH15" s="98"/>
      <c r="AI15" s="98"/>
      <c r="AJ15" s="98"/>
      <c r="AK15" s="98"/>
      <c r="AL15" s="98"/>
      <c r="AM15" s="98"/>
      <c r="AN15" s="99"/>
      <c r="AO15" s="99"/>
      <c r="AP15" s="98"/>
      <c r="AQ15" s="98"/>
      <c r="AR15" s="98"/>
      <c r="AS15" s="99"/>
      <c r="AT15" s="98"/>
      <c r="AU15" s="98"/>
      <c r="AV15" s="98"/>
      <c r="AW15" s="98"/>
      <c r="AX15" s="98"/>
      <c r="AY15" s="98"/>
      <c r="AZ15" s="98"/>
    </row>
    <row r="16" spans="3:52" ht="23.25" customHeight="1" x14ac:dyDescent="0.25">
      <c r="C16" s="102" t="s">
        <v>125</v>
      </c>
      <c r="D16" s="188">
        <v>0.63541666666666663</v>
      </c>
      <c r="E16" s="189"/>
      <c r="F16" s="190"/>
      <c r="G16" s="191" t="s">
        <v>121</v>
      </c>
      <c r="H16" s="192"/>
      <c r="I16" s="186" t="s">
        <v>227</v>
      </c>
      <c r="J16" s="186"/>
      <c r="K16" s="187"/>
      <c r="L16" s="101" t="s">
        <v>99</v>
      </c>
      <c r="M16" s="185" t="s">
        <v>127</v>
      </c>
      <c r="N16" s="186"/>
      <c r="O16" s="186"/>
      <c r="P16" s="100" t="s">
        <v>128</v>
      </c>
      <c r="Q16" s="191" t="s">
        <v>129</v>
      </c>
      <c r="R16" s="192"/>
      <c r="S16" s="186" t="s">
        <v>130</v>
      </c>
      <c r="T16" s="186"/>
      <c r="U16" s="187"/>
      <c r="V16" s="101" t="s">
        <v>99</v>
      </c>
      <c r="W16" s="185" t="s">
        <v>252</v>
      </c>
      <c r="X16" s="186"/>
      <c r="Y16" s="186"/>
      <c r="Z16" s="100" t="s">
        <v>123</v>
      </c>
      <c r="AA16" s="103"/>
      <c r="AB16" s="103"/>
      <c r="AC16" s="98"/>
      <c r="AD16" s="98"/>
      <c r="AE16" s="98"/>
      <c r="AF16" s="99"/>
      <c r="AG16" s="98"/>
      <c r="AH16" s="98"/>
      <c r="AI16" s="98"/>
      <c r="AJ16" s="98"/>
      <c r="AK16" s="98"/>
      <c r="AL16" s="98"/>
      <c r="AM16" s="98"/>
      <c r="AN16" s="99"/>
      <c r="AO16" s="99"/>
      <c r="AP16" s="98"/>
      <c r="AQ16" s="98"/>
      <c r="AR16" s="98"/>
      <c r="AS16" s="99"/>
      <c r="AT16" s="98"/>
      <c r="AU16" s="98"/>
      <c r="AV16" s="98"/>
      <c r="AW16" s="98"/>
      <c r="AX16" s="98"/>
      <c r="AY16" s="98"/>
      <c r="AZ16" s="98"/>
    </row>
    <row r="17" spans="3:52" ht="23.25" customHeight="1" x14ac:dyDescent="0.25">
      <c r="C17" s="102" t="s">
        <v>128</v>
      </c>
      <c r="D17" s="188">
        <v>0.65277777777777779</v>
      </c>
      <c r="E17" s="189"/>
      <c r="F17" s="190"/>
      <c r="G17" s="191" t="s">
        <v>129</v>
      </c>
      <c r="H17" s="192"/>
      <c r="I17" s="186" t="s">
        <v>256</v>
      </c>
      <c r="J17" s="186"/>
      <c r="K17" s="187"/>
      <c r="L17" s="101" t="s">
        <v>96</v>
      </c>
      <c r="M17" s="185" t="s">
        <v>241</v>
      </c>
      <c r="N17" s="186"/>
      <c r="O17" s="186"/>
      <c r="P17" s="100" t="s">
        <v>123</v>
      </c>
      <c r="Q17" s="191"/>
      <c r="R17" s="192"/>
      <c r="S17" s="183" t="s">
        <v>243</v>
      </c>
      <c r="T17" s="183"/>
      <c r="U17" s="184"/>
      <c r="V17" s="104" t="s">
        <v>99</v>
      </c>
      <c r="W17" s="185"/>
      <c r="X17" s="186"/>
      <c r="Y17" s="186"/>
      <c r="Z17" s="100"/>
      <c r="AA17" s="103"/>
      <c r="AB17" s="103"/>
      <c r="AC17" s="98"/>
      <c r="AD17" s="98"/>
      <c r="AE17" s="98"/>
      <c r="AF17" s="99"/>
      <c r="AG17" s="98"/>
      <c r="AH17" s="98"/>
      <c r="AI17" s="98"/>
      <c r="AJ17" s="98"/>
      <c r="AK17" s="98"/>
      <c r="AL17" s="98"/>
      <c r="AM17" s="98"/>
      <c r="AN17" s="99"/>
      <c r="AO17" s="99"/>
      <c r="AP17" s="98"/>
      <c r="AQ17" s="98"/>
      <c r="AR17" s="98"/>
      <c r="AS17" s="99"/>
      <c r="AT17" s="98"/>
      <c r="AU17" s="98"/>
      <c r="AV17" s="98"/>
      <c r="AW17" s="98"/>
      <c r="AX17" s="98"/>
      <c r="AY17" s="98"/>
      <c r="AZ17" s="98"/>
    </row>
    <row r="18" spans="3:52" ht="23.25" customHeight="1" x14ac:dyDescent="0.25">
      <c r="C18" s="102" t="s">
        <v>131</v>
      </c>
      <c r="D18" s="188">
        <v>0.67708333333333337</v>
      </c>
      <c r="E18" s="189"/>
      <c r="F18" s="190"/>
      <c r="G18" s="191"/>
      <c r="H18" s="192"/>
      <c r="I18" s="187" t="s">
        <v>114</v>
      </c>
      <c r="J18" s="193"/>
      <c r="K18" s="193"/>
      <c r="L18" s="193"/>
      <c r="M18" s="193"/>
      <c r="N18" s="193"/>
      <c r="O18" s="185"/>
      <c r="P18" s="100"/>
      <c r="Q18" s="191"/>
      <c r="R18" s="192"/>
      <c r="S18" s="187" t="s">
        <v>114</v>
      </c>
      <c r="T18" s="193"/>
      <c r="U18" s="193"/>
      <c r="V18" s="193"/>
      <c r="W18" s="193"/>
      <c r="X18" s="193"/>
      <c r="Y18" s="185"/>
      <c r="Z18" s="100"/>
      <c r="AA18" s="103"/>
      <c r="AB18" s="103"/>
      <c r="AC18" s="98"/>
      <c r="AD18" s="98"/>
      <c r="AE18" s="98"/>
      <c r="AF18" s="99"/>
      <c r="AG18" s="98"/>
      <c r="AH18" s="98"/>
      <c r="AI18" s="98"/>
      <c r="AJ18" s="98"/>
      <c r="AK18" s="98"/>
      <c r="AL18" s="98"/>
      <c r="AM18" s="98"/>
      <c r="AN18" s="99"/>
      <c r="AO18" s="99"/>
      <c r="AP18" s="98"/>
      <c r="AQ18" s="98"/>
      <c r="AR18" s="98"/>
      <c r="AS18" s="99"/>
      <c r="AT18" s="98"/>
      <c r="AU18" s="98"/>
      <c r="AV18" s="98"/>
      <c r="AW18" s="98"/>
      <c r="AX18" s="98"/>
      <c r="AY18" s="98"/>
      <c r="AZ18" s="98"/>
    </row>
    <row r="19" spans="3:52" ht="23.25" customHeight="1" x14ac:dyDescent="0.25">
      <c r="C19" s="102" t="s">
        <v>132</v>
      </c>
      <c r="D19" s="188">
        <v>0.70138888888888884</v>
      </c>
      <c r="E19" s="189"/>
      <c r="F19" s="190"/>
      <c r="G19" s="191" t="s">
        <v>121</v>
      </c>
      <c r="H19" s="192"/>
      <c r="I19" s="186" t="s">
        <v>239</v>
      </c>
      <c r="J19" s="186"/>
      <c r="K19" s="187"/>
      <c r="L19" s="101" t="s">
        <v>99</v>
      </c>
      <c r="M19" s="185" t="s">
        <v>238</v>
      </c>
      <c r="N19" s="186"/>
      <c r="O19" s="186"/>
      <c r="P19" s="100" t="s">
        <v>119</v>
      </c>
      <c r="Q19" s="191" t="s">
        <v>129</v>
      </c>
      <c r="R19" s="192"/>
      <c r="S19" s="186" t="s">
        <v>253</v>
      </c>
      <c r="T19" s="186"/>
      <c r="U19" s="187"/>
      <c r="V19" s="101" t="s">
        <v>99</v>
      </c>
      <c r="W19" s="185" t="s">
        <v>254</v>
      </c>
      <c r="X19" s="186"/>
      <c r="Y19" s="186"/>
      <c r="Z19" s="100" t="s">
        <v>119</v>
      </c>
      <c r="AC19" s="98"/>
      <c r="AD19" s="98"/>
      <c r="AE19" s="98"/>
      <c r="AF19" s="99"/>
      <c r="AG19" s="98"/>
      <c r="AH19" s="98"/>
      <c r="AI19" s="98"/>
      <c r="AJ19" s="98"/>
      <c r="AK19" s="98"/>
      <c r="AL19" s="98"/>
      <c r="AM19" s="98"/>
      <c r="AN19" s="99"/>
      <c r="AO19" s="99"/>
      <c r="AP19" s="98"/>
      <c r="AQ19" s="98"/>
      <c r="AR19" s="98"/>
      <c r="AS19" s="99"/>
      <c r="AT19" s="98"/>
      <c r="AU19" s="98"/>
      <c r="AV19" s="98"/>
      <c r="AW19" s="98"/>
      <c r="AX19" s="98"/>
      <c r="AY19" s="98"/>
      <c r="AZ19" s="98"/>
    </row>
  </sheetData>
  <mergeCells count="101">
    <mergeCell ref="G6:H6"/>
    <mergeCell ref="G7:H7"/>
    <mergeCell ref="Q6:R6"/>
    <mergeCell ref="Q7:R7"/>
    <mergeCell ref="C2:Z2"/>
    <mergeCell ref="D4:F4"/>
    <mergeCell ref="G4:P4"/>
    <mergeCell ref="Q4:Z4"/>
    <mergeCell ref="D5:F5"/>
    <mergeCell ref="G5:H5"/>
    <mergeCell ref="D6:F6"/>
    <mergeCell ref="I6:K6"/>
    <mergeCell ref="M6:O6"/>
    <mergeCell ref="S6:U6"/>
    <mergeCell ref="W6:Y6"/>
    <mergeCell ref="D7:F7"/>
    <mergeCell ref="I5:O5"/>
    <mergeCell ref="Q5:R5"/>
    <mergeCell ref="S5:Y5"/>
    <mergeCell ref="S7:Y7"/>
    <mergeCell ref="I7:K7"/>
    <mergeCell ref="M7:O7"/>
    <mergeCell ref="Q8:R8"/>
    <mergeCell ref="Q9:R9"/>
    <mergeCell ref="Q10:R10"/>
    <mergeCell ref="Q11:R11"/>
    <mergeCell ref="D9:F9"/>
    <mergeCell ref="I9:K9"/>
    <mergeCell ref="M9:O9"/>
    <mergeCell ref="S9:U9"/>
    <mergeCell ref="W9:Y9"/>
    <mergeCell ref="W8:Y8"/>
    <mergeCell ref="S11:Y11"/>
    <mergeCell ref="I11:O11"/>
    <mergeCell ref="S8:U8"/>
    <mergeCell ref="S10:U10"/>
    <mergeCell ref="I10:K10"/>
    <mergeCell ref="M10:O10"/>
    <mergeCell ref="D11:F11"/>
    <mergeCell ref="D8:F8"/>
    <mergeCell ref="I8:K8"/>
    <mergeCell ref="M8:O8"/>
    <mergeCell ref="G8:H8"/>
    <mergeCell ref="G9:H9"/>
    <mergeCell ref="G10:H10"/>
    <mergeCell ref="G11:H11"/>
    <mergeCell ref="W19:Y19"/>
    <mergeCell ref="S18:Y18"/>
    <mergeCell ref="I18:O18"/>
    <mergeCell ref="M16:O16"/>
    <mergeCell ref="S16:U16"/>
    <mergeCell ref="W16:Y16"/>
    <mergeCell ref="G13:H13"/>
    <mergeCell ref="D12:F12"/>
    <mergeCell ref="I12:K12"/>
    <mergeCell ref="M12:O12"/>
    <mergeCell ref="S12:U12"/>
    <mergeCell ref="G12:H12"/>
    <mergeCell ref="Q12:R12"/>
    <mergeCell ref="Q13:R13"/>
    <mergeCell ref="D13:F13"/>
    <mergeCell ref="I13:K13"/>
    <mergeCell ref="M13:O13"/>
    <mergeCell ref="S13:U13"/>
    <mergeCell ref="S14:Y14"/>
    <mergeCell ref="W12:Y12"/>
    <mergeCell ref="W13:Y13"/>
    <mergeCell ref="Q14:R14"/>
    <mergeCell ref="D18:F18"/>
    <mergeCell ref="G18:H18"/>
    <mergeCell ref="G19:H19"/>
    <mergeCell ref="Q18:R18"/>
    <mergeCell ref="Q19:R19"/>
    <mergeCell ref="D19:F19"/>
    <mergeCell ref="I19:K19"/>
    <mergeCell ref="M19:O19"/>
    <mergeCell ref="S19:U19"/>
    <mergeCell ref="W10:Y10"/>
    <mergeCell ref="S17:U17"/>
    <mergeCell ref="W17:Y17"/>
    <mergeCell ref="S15:U15"/>
    <mergeCell ref="D17:F17"/>
    <mergeCell ref="I17:K17"/>
    <mergeCell ref="M17:O17"/>
    <mergeCell ref="W15:Y15"/>
    <mergeCell ref="Q15:R15"/>
    <mergeCell ref="Q16:R16"/>
    <mergeCell ref="Q17:R17"/>
    <mergeCell ref="D14:F14"/>
    <mergeCell ref="I14:K14"/>
    <mergeCell ref="M14:O14"/>
    <mergeCell ref="G15:H15"/>
    <mergeCell ref="G16:H16"/>
    <mergeCell ref="G17:H17"/>
    <mergeCell ref="G14:H14"/>
    <mergeCell ref="D16:F16"/>
    <mergeCell ref="I16:K16"/>
    <mergeCell ref="D15:F15"/>
    <mergeCell ref="I15:K15"/>
    <mergeCell ref="M15:O15"/>
    <mergeCell ref="D10:F10"/>
  </mergeCells>
  <phoneticPr fontId="4"/>
  <pageMargins left="0.45" right="0.41" top="0.5" bottom="0.3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3358D-85AC-43B6-8AEE-151CF3D48895}">
  <sheetPr>
    <tabColor rgb="FFFF0000"/>
  </sheetPr>
  <dimension ref="A1:Y23"/>
  <sheetViews>
    <sheetView view="pageBreakPreview" topLeftCell="A2" zoomScaleNormal="100" zoomScaleSheetLayoutView="100" workbookViewId="0">
      <selection activeCell="L12" sqref="L11:P13"/>
    </sheetView>
  </sheetViews>
  <sheetFormatPr defaultColWidth="11.57421875" defaultRowHeight="16.5" x14ac:dyDescent="0.25"/>
  <cols>
    <col min="1" max="1" width="11.34765625" customWidth="1"/>
    <col min="2" max="16" width="2.58203125" customWidth="1"/>
    <col min="17" max="23" width="5.73046875" customWidth="1"/>
    <col min="24" max="24" width="5.73046875" style="35" customWidth="1"/>
    <col min="25" max="25" width="11.57421875" style="3"/>
  </cols>
  <sheetData>
    <row r="1" spans="1:25" ht="17.25" thickBot="1" x14ac:dyDescent="0.3">
      <c r="A1" s="249" t="s">
        <v>194</v>
      </c>
      <c r="B1" s="250"/>
      <c r="C1" s="250"/>
      <c r="D1" s="250"/>
      <c r="E1" s="250"/>
      <c r="F1" s="250"/>
      <c r="G1" s="2"/>
      <c r="H1" s="2"/>
      <c r="I1" s="2"/>
      <c r="J1" s="2"/>
      <c r="K1" s="2"/>
      <c r="L1" s="2"/>
      <c r="M1" s="2"/>
      <c r="N1" s="2"/>
      <c r="O1" s="2"/>
      <c r="P1" s="2"/>
      <c r="Q1" s="2"/>
      <c r="R1" s="2"/>
      <c r="S1" s="2"/>
      <c r="T1" s="2"/>
      <c r="U1" s="2"/>
      <c r="V1" s="2"/>
      <c r="W1" s="2"/>
      <c r="X1" s="1"/>
    </row>
    <row r="2" spans="1:25" x14ac:dyDescent="0.25">
      <c r="A2" s="251"/>
      <c r="B2" s="254" t="s">
        <v>195</v>
      </c>
      <c r="C2" s="255"/>
      <c r="D2" s="255"/>
      <c r="E2" s="255"/>
      <c r="F2" s="256"/>
      <c r="G2" s="263" t="s">
        <v>196</v>
      </c>
      <c r="H2" s="255"/>
      <c r="I2" s="255"/>
      <c r="J2" s="255"/>
      <c r="K2" s="255"/>
      <c r="L2" s="254" t="s">
        <v>197</v>
      </c>
      <c r="M2" s="255"/>
      <c r="N2" s="255"/>
      <c r="O2" s="255"/>
      <c r="P2" s="256"/>
      <c r="Q2" s="246" t="s">
        <v>198</v>
      </c>
      <c r="R2" s="229" t="s">
        <v>199</v>
      </c>
      <c r="S2" s="229" t="s">
        <v>200</v>
      </c>
      <c r="T2" s="229" t="s">
        <v>201</v>
      </c>
      <c r="U2" s="229" t="s">
        <v>202</v>
      </c>
      <c r="V2" s="229" t="s">
        <v>203</v>
      </c>
      <c r="W2" s="229" t="s">
        <v>204</v>
      </c>
      <c r="X2" s="232" t="s">
        <v>205</v>
      </c>
    </row>
    <row r="3" spans="1:25" x14ac:dyDescent="0.25">
      <c r="A3" s="252"/>
      <c r="B3" s="257"/>
      <c r="C3" s="258"/>
      <c r="D3" s="258"/>
      <c r="E3" s="258"/>
      <c r="F3" s="259"/>
      <c r="G3" s="258"/>
      <c r="H3" s="258"/>
      <c r="I3" s="258"/>
      <c r="J3" s="258"/>
      <c r="K3" s="258"/>
      <c r="L3" s="257"/>
      <c r="M3" s="258"/>
      <c r="N3" s="258"/>
      <c r="O3" s="258"/>
      <c r="P3" s="259"/>
      <c r="Q3" s="247"/>
      <c r="R3" s="230"/>
      <c r="S3" s="230"/>
      <c r="T3" s="230"/>
      <c r="U3" s="230"/>
      <c r="V3" s="230"/>
      <c r="W3" s="230"/>
      <c r="X3" s="233"/>
    </row>
    <row r="4" spans="1:25" x14ac:dyDescent="0.25">
      <c r="A4" s="253"/>
      <c r="B4" s="260"/>
      <c r="C4" s="261"/>
      <c r="D4" s="261"/>
      <c r="E4" s="261"/>
      <c r="F4" s="262"/>
      <c r="G4" s="261"/>
      <c r="H4" s="261"/>
      <c r="I4" s="261"/>
      <c r="J4" s="261"/>
      <c r="K4" s="261"/>
      <c r="L4" s="260"/>
      <c r="M4" s="261"/>
      <c r="N4" s="261"/>
      <c r="O4" s="261"/>
      <c r="P4" s="262"/>
      <c r="Q4" s="248"/>
      <c r="R4" s="231"/>
      <c r="S4" s="231"/>
      <c r="T4" s="231"/>
      <c r="U4" s="231"/>
      <c r="V4" s="231"/>
      <c r="W4" s="231"/>
      <c r="X4" s="234"/>
    </row>
    <row r="5" spans="1:25" ht="21" x14ac:dyDescent="0.25">
      <c r="A5" s="235" t="str">
        <f>B2</f>
        <v>VITA-B</v>
      </c>
      <c r="B5" s="236"/>
      <c r="C5" s="237"/>
      <c r="D5" s="237"/>
      <c r="E5" s="237"/>
      <c r="F5" s="238"/>
      <c r="G5" s="4"/>
      <c r="H5" s="5"/>
      <c r="I5" s="6"/>
      <c r="J5" s="7"/>
      <c r="K5" s="8"/>
      <c r="L5" s="4"/>
      <c r="M5" s="5"/>
      <c r="N5" s="6"/>
      <c r="O5" s="7"/>
      <c r="P5" s="8"/>
      <c r="Q5" s="9"/>
      <c r="R5" s="10"/>
      <c r="S5" s="11"/>
      <c r="T5" s="10"/>
      <c r="U5" s="11"/>
      <c r="V5" s="10"/>
      <c r="W5" s="12"/>
      <c r="X5" s="13"/>
      <c r="Y5" s="73">
        <f>Q6*100+W6*10+U6*1</f>
        <v>201</v>
      </c>
    </row>
    <row r="6" spans="1:25" x14ac:dyDescent="0.25">
      <c r="A6" s="235"/>
      <c r="B6" s="239"/>
      <c r="C6" s="240"/>
      <c r="D6" s="240"/>
      <c r="E6" s="240"/>
      <c r="F6" s="241"/>
      <c r="G6" s="15">
        <f>SUM(H5,H7)</f>
        <v>0</v>
      </c>
      <c r="H6" s="16"/>
      <c r="I6" s="17" t="str">
        <f>IF(OR(G6="",K6=""),"",IF(G6&gt;K6,"○",IF(G6&lt;K6,"●","△")))</f>
        <v>△</v>
      </c>
      <c r="J6" s="18"/>
      <c r="K6" s="19">
        <f>SUM(J5,J7)</f>
        <v>0</v>
      </c>
      <c r="L6" s="15">
        <v>1</v>
      </c>
      <c r="M6" s="16"/>
      <c r="N6" s="17" t="str">
        <f>IF(OR(L6="",P6=""),"",IF(L6&gt;P6,"○",IF(L6&lt;P6,"●","△")))</f>
        <v>△</v>
      </c>
      <c r="O6" s="18"/>
      <c r="P6" s="19">
        <v>1</v>
      </c>
      <c r="Q6" s="30">
        <f>R6*3+S6</f>
        <v>2</v>
      </c>
      <c r="R6" s="31">
        <f>COUNTIF(I6:P6,"○")</f>
        <v>0</v>
      </c>
      <c r="S6" s="31">
        <f>COUNTIF(I6:P6,"△")</f>
        <v>2</v>
      </c>
      <c r="T6" s="31">
        <f>COUNTIF(I6:P6,"●")</f>
        <v>0</v>
      </c>
      <c r="U6" s="1">
        <f>SUM(G6,L6,)</f>
        <v>1</v>
      </c>
      <c r="V6" s="31">
        <f>SUM(K6,P6,)</f>
        <v>1</v>
      </c>
      <c r="W6" s="32">
        <f>U6-V6</f>
        <v>0</v>
      </c>
      <c r="X6" s="34">
        <f>_xlfn.RANK.EQ(Y5,$Y$5:$Y$13,0)</f>
        <v>3</v>
      </c>
      <c r="Y6" s="74"/>
    </row>
    <row r="7" spans="1:25" x14ac:dyDescent="0.25">
      <c r="A7" s="235"/>
      <c r="B7" s="242"/>
      <c r="C7" s="243"/>
      <c r="D7" s="243"/>
      <c r="E7" s="243"/>
      <c r="F7" s="244"/>
      <c r="G7" s="20"/>
      <c r="H7" s="21"/>
      <c r="I7" s="22"/>
      <c r="J7" s="23"/>
      <c r="K7" s="24"/>
      <c r="L7" s="20"/>
      <c r="M7" s="21"/>
      <c r="N7" s="22"/>
      <c r="O7" s="23"/>
      <c r="P7" s="24"/>
      <c r="Q7" s="25"/>
      <c r="R7" s="26"/>
      <c r="S7" s="27"/>
      <c r="T7" s="26"/>
      <c r="U7" s="27"/>
      <c r="V7" s="26"/>
      <c r="W7" s="28"/>
      <c r="X7" s="29"/>
      <c r="Y7" s="74"/>
    </row>
    <row r="8" spans="1:25" ht="21" x14ac:dyDescent="0.25">
      <c r="A8" s="245" t="str">
        <f>G2</f>
        <v>凌雲</v>
      </c>
      <c r="B8" s="4"/>
      <c r="C8" s="5" t="str">
        <f>IF(J5="","",J5)</f>
        <v/>
      </c>
      <c r="D8" s="6"/>
      <c r="E8" s="7" t="str">
        <f>IF(H5="","",H5)</f>
        <v/>
      </c>
      <c r="F8" s="8"/>
      <c r="G8" s="220"/>
      <c r="H8" s="221"/>
      <c r="I8" s="221"/>
      <c r="J8" s="221"/>
      <c r="K8" s="222"/>
      <c r="L8" s="4"/>
      <c r="M8" s="5"/>
      <c r="N8" s="6"/>
      <c r="O8" s="7"/>
      <c r="P8" s="8"/>
      <c r="Q8" s="9"/>
      <c r="R8" s="10"/>
      <c r="S8" s="11"/>
      <c r="T8" s="10"/>
      <c r="U8" s="11"/>
      <c r="V8" s="10"/>
      <c r="W8" s="12"/>
      <c r="X8" s="13"/>
      <c r="Y8" s="73">
        <f>Q9*100+W9*10+U9*1</f>
        <v>202</v>
      </c>
    </row>
    <row r="9" spans="1:25" x14ac:dyDescent="0.25">
      <c r="A9" s="235"/>
      <c r="B9" s="15">
        <f>SUM(C8,C10)</f>
        <v>0</v>
      </c>
      <c r="C9" s="16"/>
      <c r="D9" s="17" t="str">
        <f>IF(OR(B9="",F9=""),"",IF(B9&gt;F9,"○",IF(B9&lt;F9,"●","△")))</f>
        <v>△</v>
      </c>
      <c r="E9" s="18"/>
      <c r="F9" s="19">
        <f>SUM(E8,E10)</f>
        <v>0</v>
      </c>
      <c r="G9" s="223"/>
      <c r="H9" s="224"/>
      <c r="I9" s="224"/>
      <c r="J9" s="224"/>
      <c r="K9" s="225"/>
      <c r="L9" s="15">
        <v>2</v>
      </c>
      <c r="M9" s="16"/>
      <c r="N9" s="17" t="str">
        <f>IF(OR(L9="",P9=""),"",IF(L9&gt;P9,"○",IF(L9&lt;P9,"●","△")))</f>
        <v>△</v>
      </c>
      <c r="O9" s="18"/>
      <c r="P9" s="19">
        <v>2</v>
      </c>
      <c r="Q9" s="30">
        <f>R9*3+S9</f>
        <v>2</v>
      </c>
      <c r="R9" s="31">
        <f>COUNTIF(D9:P9,"○")</f>
        <v>0</v>
      </c>
      <c r="S9" s="31">
        <f>COUNTIF(D9:P9,"△")</f>
        <v>2</v>
      </c>
      <c r="T9" s="31">
        <f>COUNTIF(D9:P9,"●")</f>
        <v>0</v>
      </c>
      <c r="U9" s="1">
        <f>SUM(B9,L9,)</f>
        <v>2</v>
      </c>
      <c r="V9" s="31">
        <f>SUM(F9,P9,)</f>
        <v>2</v>
      </c>
      <c r="W9" s="32">
        <f>U9-V9</f>
        <v>0</v>
      </c>
      <c r="X9" s="34">
        <f>_xlfn.RANK.EQ(Y8,$Y$5:$Y$13,0)</f>
        <v>2</v>
      </c>
      <c r="Y9" s="74"/>
    </row>
    <row r="10" spans="1:25" x14ac:dyDescent="0.25">
      <c r="A10" s="235"/>
      <c r="B10" s="20"/>
      <c r="C10" s="21" t="str">
        <f>IF(J7="","",J7)</f>
        <v/>
      </c>
      <c r="D10" s="22"/>
      <c r="E10" s="23" t="str">
        <f>IF(H7="","",H7)</f>
        <v/>
      </c>
      <c r="F10" s="24"/>
      <c r="G10" s="226"/>
      <c r="H10" s="227"/>
      <c r="I10" s="227"/>
      <c r="J10" s="227"/>
      <c r="K10" s="228"/>
      <c r="L10" s="20"/>
      <c r="M10" s="21"/>
      <c r="N10" s="22"/>
      <c r="O10" s="23"/>
      <c r="P10" s="24"/>
      <c r="Q10" s="25"/>
      <c r="R10" s="26"/>
      <c r="S10" s="27"/>
      <c r="T10" s="26"/>
      <c r="U10" s="27"/>
      <c r="V10" s="26"/>
      <c r="W10" s="28"/>
      <c r="X10" s="29"/>
      <c r="Y10" s="74"/>
    </row>
    <row r="11" spans="1:25" ht="21" x14ac:dyDescent="0.25">
      <c r="A11" s="219" t="str">
        <f>L2</f>
        <v>トロンコ</v>
      </c>
      <c r="B11" s="37"/>
      <c r="C11" s="5" t="str">
        <f>IF(O5="","",O5)</f>
        <v/>
      </c>
      <c r="D11" s="6"/>
      <c r="E11" s="7" t="str">
        <f>IF(M5="","",M5)</f>
        <v/>
      </c>
      <c r="F11" s="8"/>
      <c r="G11" s="4"/>
      <c r="H11" s="5" t="str">
        <f t="shared" ref="H11" si="0">IF(O8="","",O8)</f>
        <v/>
      </c>
      <c r="I11" s="6"/>
      <c r="J11" s="7" t="str">
        <f t="shared" ref="J11" si="1">IF(M8="","",M8)</f>
        <v/>
      </c>
      <c r="K11" s="8"/>
      <c r="L11" s="220"/>
      <c r="M11" s="221"/>
      <c r="N11" s="221"/>
      <c r="O11" s="221"/>
      <c r="P11" s="222"/>
      <c r="Q11" s="9"/>
      <c r="R11" s="10"/>
      <c r="S11" s="11"/>
      <c r="T11" s="10"/>
      <c r="U11" s="11"/>
      <c r="V11" s="10"/>
      <c r="W11" s="12"/>
      <c r="X11" s="13"/>
      <c r="Y11" s="73">
        <f>Q12*100+W12*10+U12*1</f>
        <v>203</v>
      </c>
    </row>
    <row r="12" spans="1:25" x14ac:dyDescent="0.25">
      <c r="A12" s="219"/>
      <c r="B12" s="36">
        <v>1</v>
      </c>
      <c r="C12" s="16"/>
      <c r="D12" s="17" t="str">
        <f>IF(OR(B12="",F12=""),"",IF(B12&gt;F12,"○",IF(B12&lt;F12,"●","△")))</f>
        <v>△</v>
      </c>
      <c r="E12" s="18"/>
      <c r="F12" s="19">
        <v>1</v>
      </c>
      <c r="G12" s="15">
        <v>2</v>
      </c>
      <c r="H12" s="16"/>
      <c r="I12" s="17" t="str">
        <f>IF(OR(G12="",K12=""),"",IF(G12&gt;K12,"○",IF(G12&lt;K12,"●","△")))</f>
        <v>△</v>
      </c>
      <c r="J12" s="18"/>
      <c r="K12" s="19">
        <v>2</v>
      </c>
      <c r="L12" s="223"/>
      <c r="M12" s="224"/>
      <c r="N12" s="224"/>
      <c r="O12" s="224"/>
      <c r="P12" s="225"/>
      <c r="Q12" s="30">
        <f t="shared" ref="Q12" si="2">R12*3+S12</f>
        <v>2</v>
      </c>
      <c r="R12" s="33">
        <f>COUNTIF(D12:P12,"○")</f>
        <v>0</v>
      </c>
      <c r="S12" s="31">
        <f>COUNTIF(D12:P12,"△")</f>
        <v>2</v>
      </c>
      <c r="T12" s="31">
        <f>COUNTIF(D12:P12,"●")</f>
        <v>0</v>
      </c>
      <c r="U12" s="1">
        <f>SUM(G12,B12)</f>
        <v>3</v>
      </c>
      <c r="V12" s="31">
        <f>SUM(K12,F12,)</f>
        <v>3</v>
      </c>
      <c r="W12" s="32">
        <f>U12-V12</f>
        <v>0</v>
      </c>
      <c r="X12" s="34">
        <f>_xlfn.RANK.EQ(Y11,$Y$5:$Y$13,0)</f>
        <v>1</v>
      </c>
      <c r="Y12" s="74"/>
    </row>
    <row r="13" spans="1:25" x14ac:dyDescent="0.25">
      <c r="A13" s="219"/>
      <c r="B13" s="38"/>
      <c r="C13" s="21" t="str">
        <f>IF(O7="","",O7)</f>
        <v/>
      </c>
      <c r="D13" s="22"/>
      <c r="E13" s="23" t="str">
        <f>IF(M7="","",M7)</f>
        <v/>
      </c>
      <c r="F13" s="24"/>
      <c r="G13" s="20"/>
      <c r="H13" s="21" t="str">
        <f t="shared" ref="H13" si="3">IF(O10="","",O10)</f>
        <v/>
      </c>
      <c r="I13" s="22"/>
      <c r="J13" s="23" t="str">
        <f t="shared" ref="J13" si="4">IF(M10="","",M10)</f>
        <v/>
      </c>
      <c r="K13" s="24"/>
      <c r="L13" s="226"/>
      <c r="M13" s="227"/>
      <c r="N13" s="227"/>
      <c r="O13" s="227"/>
      <c r="P13" s="228"/>
      <c r="Q13" s="25"/>
      <c r="R13" s="26"/>
      <c r="S13" s="27"/>
      <c r="T13" s="26"/>
      <c r="U13" s="27"/>
      <c r="V13" s="26"/>
      <c r="W13" s="28"/>
      <c r="X13" s="29"/>
      <c r="Y13" s="74"/>
    </row>
    <row r="14" spans="1:25" ht="21" x14ac:dyDescent="0.25">
      <c r="Y14" s="14"/>
    </row>
    <row r="17" spans="25:25" ht="21" x14ac:dyDescent="0.25">
      <c r="Y17" s="14"/>
    </row>
    <row r="20" spans="25:25" ht="21" x14ac:dyDescent="0.25">
      <c r="Y20" s="14"/>
    </row>
    <row r="23" spans="25:25" ht="21" x14ac:dyDescent="0.25">
      <c r="Y23" s="14"/>
    </row>
  </sheetData>
  <mergeCells count="19">
    <mergeCell ref="A1:F1"/>
    <mergeCell ref="A2:A4"/>
    <mergeCell ref="B2:F4"/>
    <mergeCell ref="G2:K4"/>
    <mergeCell ref="L2:P4"/>
    <mergeCell ref="A11:A13"/>
    <mergeCell ref="L11:P13"/>
    <mergeCell ref="W2:W4"/>
    <mergeCell ref="X2:X4"/>
    <mergeCell ref="A5:A7"/>
    <mergeCell ref="B5:F7"/>
    <mergeCell ref="A8:A10"/>
    <mergeCell ref="G8:K10"/>
    <mergeCell ref="Q2:Q4"/>
    <mergeCell ref="R2:R4"/>
    <mergeCell ref="S2:S4"/>
    <mergeCell ref="T2:T4"/>
    <mergeCell ref="U2:U4"/>
    <mergeCell ref="V2:V4"/>
  </mergeCells>
  <phoneticPr fontId="4"/>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015DB-16D3-47F5-8F5C-AEB68CAAD382}">
  <sheetPr>
    <tabColor rgb="FFFFC000"/>
  </sheetPr>
  <dimension ref="A1:Y23"/>
  <sheetViews>
    <sheetView view="pageBreakPreview" topLeftCell="A2" zoomScaleNormal="100" zoomScaleSheetLayoutView="100" workbookViewId="0">
      <selection activeCell="K13" sqref="K13"/>
    </sheetView>
  </sheetViews>
  <sheetFormatPr defaultColWidth="11.57421875" defaultRowHeight="16.5" x14ac:dyDescent="0.25"/>
  <cols>
    <col min="1" max="1" width="11.34765625" customWidth="1"/>
    <col min="2" max="16" width="2.58203125" customWidth="1"/>
    <col min="17" max="23" width="5.73046875" customWidth="1"/>
    <col min="24" max="24" width="5.73046875" style="35" customWidth="1"/>
    <col min="25" max="25" width="11.57421875" style="3"/>
  </cols>
  <sheetData>
    <row r="1" spans="1:25" ht="17.25" thickBot="1" x14ac:dyDescent="0.3">
      <c r="A1" s="267" t="s">
        <v>206</v>
      </c>
      <c r="B1" s="268"/>
      <c r="C1" s="268"/>
      <c r="D1" s="268"/>
      <c r="E1" s="268"/>
      <c r="F1" s="268"/>
      <c r="G1" s="2"/>
      <c r="H1" s="2"/>
      <c r="I1" s="2"/>
      <c r="J1" s="2"/>
      <c r="K1" s="2"/>
      <c r="L1" s="2"/>
      <c r="M1" s="2"/>
      <c r="N1" s="2"/>
      <c r="O1" s="2"/>
      <c r="P1" s="2"/>
      <c r="Q1" s="2"/>
      <c r="R1" s="2"/>
      <c r="S1" s="2"/>
      <c r="T1" s="2"/>
      <c r="U1" s="2"/>
      <c r="V1" s="2"/>
      <c r="W1" s="2"/>
      <c r="X1" s="1"/>
      <c r="Y1" s="74"/>
    </row>
    <row r="2" spans="1:25" x14ac:dyDescent="0.25">
      <c r="A2" s="251"/>
      <c r="B2" s="254" t="s">
        <v>207</v>
      </c>
      <c r="C2" s="255"/>
      <c r="D2" s="255"/>
      <c r="E2" s="255"/>
      <c r="F2" s="256"/>
      <c r="G2" s="263" t="s">
        <v>208</v>
      </c>
      <c r="H2" s="255"/>
      <c r="I2" s="255"/>
      <c r="J2" s="255"/>
      <c r="K2" s="255"/>
      <c r="L2" s="254" t="s">
        <v>209</v>
      </c>
      <c r="M2" s="255"/>
      <c r="N2" s="255"/>
      <c r="O2" s="255"/>
      <c r="P2" s="256"/>
      <c r="Q2" s="246" t="s">
        <v>198</v>
      </c>
      <c r="R2" s="229" t="s">
        <v>199</v>
      </c>
      <c r="S2" s="229" t="s">
        <v>200</v>
      </c>
      <c r="T2" s="229" t="s">
        <v>201</v>
      </c>
      <c r="U2" s="229" t="s">
        <v>202</v>
      </c>
      <c r="V2" s="229" t="s">
        <v>203</v>
      </c>
      <c r="W2" s="229" t="s">
        <v>204</v>
      </c>
      <c r="X2" s="232" t="s">
        <v>205</v>
      </c>
      <c r="Y2" s="74"/>
    </row>
    <row r="3" spans="1:25" x14ac:dyDescent="0.25">
      <c r="A3" s="252"/>
      <c r="B3" s="257"/>
      <c r="C3" s="258"/>
      <c r="D3" s="258"/>
      <c r="E3" s="258"/>
      <c r="F3" s="259"/>
      <c r="G3" s="258"/>
      <c r="H3" s="258"/>
      <c r="I3" s="258"/>
      <c r="J3" s="258"/>
      <c r="K3" s="258"/>
      <c r="L3" s="257"/>
      <c r="M3" s="258"/>
      <c r="N3" s="258"/>
      <c r="O3" s="258"/>
      <c r="P3" s="259"/>
      <c r="Q3" s="247"/>
      <c r="R3" s="230"/>
      <c r="S3" s="230"/>
      <c r="T3" s="230"/>
      <c r="U3" s="230"/>
      <c r="V3" s="230"/>
      <c r="W3" s="230"/>
      <c r="X3" s="233"/>
      <c r="Y3" s="74"/>
    </row>
    <row r="4" spans="1:25" x14ac:dyDescent="0.25">
      <c r="A4" s="253"/>
      <c r="B4" s="260"/>
      <c r="C4" s="261"/>
      <c r="D4" s="261"/>
      <c r="E4" s="261"/>
      <c r="F4" s="262"/>
      <c r="G4" s="261"/>
      <c r="H4" s="261"/>
      <c r="I4" s="261"/>
      <c r="J4" s="261"/>
      <c r="K4" s="261"/>
      <c r="L4" s="260"/>
      <c r="M4" s="261"/>
      <c r="N4" s="261"/>
      <c r="O4" s="261"/>
      <c r="P4" s="262"/>
      <c r="Q4" s="248"/>
      <c r="R4" s="231"/>
      <c r="S4" s="231"/>
      <c r="T4" s="231"/>
      <c r="U4" s="231"/>
      <c r="V4" s="231"/>
      <c r="W4" s="231"/>
      <c r="X4" s="234"/>
      <c r="Y4" s="74"/>
    </row>
    <row r="5" spans="1:25" ht="21" x14ac:dyDescent="0.25">
      <c r="A5" s="264" t="s">
        <v>207</v>
      </c>
      <c r="B5" s="236"/>
      <c r="C5" s="237"/>
      <c r="D5" s="237"/>
      <c r="E5" s="237"/>
      <c r="F5" s="238"/>
      <c r="G5" s="4"/>
      <c r="H5" s="5"/>
      <c r="I5" s="6"/>
      <c r="J5" s="7"/>
      <c r="K5" s="8"/>
      <c r="L5" s="4"/>
      <c r="M5" s="5"/>
      <c r="N5" s="6"/>
      <c r="O5" s="7"/>
      <c r="P5" s="8"/>
      <c r="Q5" s="9"/>
      <c r="R5" s="10"/>
      <c r="S5" s="11"/>
      <c r="T5" s="10"/>
      <c r="U5" s="11"/>
      <c r="V5" s="10"/>
      <c r="W5" s="12"/>
      <c r="X5" s="13"/>
      <c r="Y5" s="73">
        <f>Q6*100+W6*10+U6*1</f>
        <v>243</v>
      </c>
    </row>
    <row r="6" spans="1:25" x14ac:dyDescent="0.25">
      <c r="A6" s="235"/>
      <c r="B6" s="239"/>
      <c r="C6" s="240"/>
      <c r="D6" s="240"/>
      <c r="E6" s="240"/>
      <c r="F6" s="241"/>
      <c r="G6" s="15">
        <f>SUM(H5,H7)</f>
        <v>0</v>
      </c>
      <c r="H6" s="16"/>
      <c r="I6" s="17" t="str">
        <f>IF(OR(G6="",K6=""),"",IF(G6&gt;K6,"○",IF(G6&lt;K6,"●","△")))</f>
        <v>●</v>
      </c>
      <c r="J6" s="18"/>
      <c r="K6" s="19">
        <v>8</v>
      </c>
      <c r="L6" s="15">
        <v>3</v>
      </c>
      <c r="M6" s="16"/>
      <c r="N6" s="17" t="str">
        <f>IF(OR(L6="",P6=""),"",IF(L6&gt;P6,"○",IF(L6&lt;P6,"●","△")))</f>
        <v>○</v>
      </c>
      <c r="O6" s="18"/>
      <c r="P6" s="19">
        <v>1</v>
      </c>
      <c r="Q6" s="30">
        <f>R6*3+S6</f>
        <v>3</v>
      </c>
      <c r="R6" s="31">
        <f>COUNTIF(I6:P6,"○")</f>
        <v>1</v>
      </c>
      <c r="S6" s="31">
        <f>COUNTIF(I6:P6,"△")</f>
        <v>0</v>
      </c>
      <c r="T6" s="31">
        <f>COUNTIF(I6:P6,"●")</f>
        <v>1</v>
      </c>
      <c r="U6" s="1">
        <f>SUM(G6,L6,)</f>
        <v>3</v>
      </c>
      <c r="V6" s="31">
        <f>SUM(K6,P6,)</f>
        <v>9</v>
      </c>
      <c r="W6" s="32">
        <f>U6-V6</f>
        <v>-6</v>
      </c>
      <c r="X6" s="34">
        <f>_xlfn.RANK.EQ(Y5,$Y$5:$Y$13,0)</f>
        <v>2</v>
      </c>
      <c r="Y6" s="74"/>
    </row>
    <row r="7" spans="1:25" x14ac:dyDescent="0.25">
      <c r="A7" s="235"/>
      <c r="B7" s="242"/>
      <c r="C7" s="243"/>
      <c r="D7" s="243"/>
      <c r="E7" s="243"/>
      <c r="F7" s="244"/>
      <c r="G7" s="20"/>
      <c r="H7" s="21"/>
      <c r="I7" s="22"/>
      <c r="J7" s="23"/>
      <c r="K7" s="24"/>
      <c r="L7" s="20"/>
      <c r="M7" s="21"/>
      <c r="N7" s="22"/>
      <c r="O7" s="23"/>
      <c r="P7" s="24"/>
      <c r="Q7" s="25"/>
      <c r="R7" s="26"/>
      <c r="S7" s="27"/>
      <c r="T7" s="26"/>
      <c r="U7" s="27"/>
      <c r="V7" s="26"/>
      <c r="W7" s="28"/>
      <c r="X7" s="29"/>
      <c r="Y7" s="74"/>
    </row>
    <row r="8" spans="1:25" ht="21" x14ac:dyDescent="0.25">
      <c r="A8" s="265" t="s">
        <v>208</v>
      </c>
      <c r="B8" s="4"/>
      <c r="C8" s="5" t="str">
        <f>IF(J5="","",J5)</f>
        <v/>
      </c>
      <c r="D8" s="6"/>
      <c r="E8" s="7" t="str">
        <f>IF(H5="","",H5)</f>
        <v/>
      </c>
      <c r="F8" s="8"/>
      <c r="G8" s="220"/>
      <c r="H8" s="221"/>
      <c r="I8" s="221"/>
      <c r="J8" s="221"/>
      <c r="K8" s="222"/>
      <c r="L8" s="4"/>
      <c r="M8" s="5"/>
      <c r="N8" s="6"/>
      <c r="O8" s="7"/>
      <c r="P8" s="8"/>
      <c r="Q8" s="9"/>
      <c r="R8" s="10"/>
      <c r="S8" s="11"/>
      <c r="T8" s="10"/>
      <c r="U8" s="11"/>
      <c r="V8" s="10"/>
      <c r="W8" s="12"/>
      <c r="X8" s="13"/>
      <c r="Y8" s="73">
        <f>Q9*100+W9*10+U9*1</f>
        <v>776</v>
      </c>
    </row>
    <row r="9" spans="1:25" x14ac:dyDescent="0.25">
      <c r="A9" s="235"/>
      <c r="B9" s="15">
        <v>8</v>
      </c>
      <c r="C9" s="16"/>
      <c r="D9" s="17" t="str">
        <f>IF(OR(B9="",F9=""),"",IF(B9&gt;F9,"○",IF(B9&lt;F9,"●","△")))</f>
        <v>○</v>
      </c>
      <c r="E9" s="18"/>
      <c r="F9" s="19">
        <f>SUM(E8,E10)</f>
        <v>0</v>
      </c>
      <c r="G9" s="223"/>
      <c r="H9" s="224"/>
      <c r="I9" s="224"/>
      <c r="J9" s="224"/>
      <c r="K9" s="225"/>
      <c r="L9" s="15">
        <v>8</v>
      </c>
      <c r="M9" s="16"/>
      <c r="N9" s="17" t="str">
        <f>IF(OR(L9="",P9=""),"",IF(L9&gt;P9,"○",IF(L9&lt;P9,"●","△")))</f>
        <v>○</v>
      </c>
      <c r="O9" s="18"/>
      <c r="P9" s="19">
        <f t="shared" ref="P9" si="0">SUM(O8,O10)</f>
        <v>0</v>
      </c>
      <c r="Q9" s="30">
        <f>R9*3+S9</f>
        <v>6</v>
      </c>
      <c r="R9" s="31">
        <f>COUNTIF(D9:P9,"○")</f>
        <v>2</v>
      </c>
      <c r="S9" s="31">
        <f>COUNTIF(D9:P9,"△")</f>
        <v>0</v>
      </c>
      <c r="T9" s="31">
        <f>COUNTIF(D9:P9,"●")</f>
        <v>0</v>
      </c>
      <c r="U9" s="1">
        <f>SUM(B9,L9,)</f>
        <v>16</v>
      </c>
      <c r="V9" s="31">
        <f>SUM(F9,P9,)</f>
        <v>0</v>
      </c>
      <c r="W9" s="32">
        <f>U9-V9</f>
        <v>16</v>
      </c>
      <c r="X9" s="34">
        <f>_xlfn.RANK.EQ(Y8,$Y$5:$Y$13,0)</f>
        <v>1</v>
      </c>
      <c r="Y9" s="74"/>
    </row>
    <row r="10" spans="1:25" x14ac:dyDescent="0.25">
      <c r="A10" s="235"/>
      <c r="B10" s="20"/>
      <c r="C10" s="21" t="str">
        <f>IF(J7="","",J7)</f>
        <v/>
      </c>
      <c r="D10" s="22"/>
      <c r="E10" s="23" t="str">
        <f>IF(H7="","",H7)</f>
        <v/>
      </c>
      <c r="F10" s="24"/>
      <c r="G10" s="226"/>
      <c r="H10" s="227"/>
      <c r="I10" s="227"/>
      <c r="J10" s="227"/>
      <c r="K10" s="228"/>
      <c r="L10" s="20"/>
      <c r="M10" s="21"/>
      <c r="N10" s="22"/>
      <c r="O10" s="23"/>
      <c r="P10" s="24"/>
      <c r="Q10" s="25"/>
      <c r="R10" s="26"/>
      <c r="S10" s="27"/>
      <c r="T10" s="26"/>
      <c r="U10" s="27"/>
      <c r="V10" s="26"/>
      <c r="W10" s="28"/>
      <c r="X10" s="29"/>
      <c r="Y10" s="74"/>
    </row>
    <row r="11" spans="1:25" ht="21" x14ac:dyDescent="0.25">
      <c r="A11" s="266" t="s">
        <v>209</v>
      </c>
      <c r="B11" s="37"/>
      <c r="C11" s="5" t="str">
        <f>IF(O5="","",O5)</f>
        <v/>
      </c>
      <c r="D11" s="6"/>
      <c r="E11" s="7" t="str">
        <f>IF(M5="","",M5)</f>
        <v/>
      </c>
      <c r="F11" s="8"/>
      <c r="G11" s="4"/>
      <c r="H11" s="5" t="str">
        <f t="shared" ref="H11" si="1">IF(O8="","",O8)</f>
        <v/>
      </c>
      <c r="I11" s="6"/>
      <c r="J11" s="7" t="str">
        <f t="shared" ref="J11" si="2">IF(M8="","",M8)</f>
        <v/>
      </c>
      <c r="K11" s="8"/>
      <c r="L11" s="220"/>
      <c r="M11" s="221"/>
      <c r="N11" s="221"/>
      <c r="O11" s="221"/>
      <c r="P11" s="222"/>
      <c r="Q11" s="9"/>
      <c r="R11" s="10"/>
      <c r="S11" s="11"/>
      <c r="T11" s="10"/>
      <c r="U11" s="11"/>
      <c r="V11" s="10"/>
      <c r="W11" s="12"/>
      <c r="X11" s="13"/>
      <c r="Y11" s="73">
        <f>Q12*100+W12*10+U12*1</f>
        <v>-99</v>
      </c>
    </row>
    <row r="12" spans="1:25" x14ac:dyDescent="0.25">
      <c r="A12" s="219"/>
      <c r="B12" s="36">
        <v>1</v>
      </c>
      <c r="C12" s="16"/>
      <c r="D12" s="17" t="str">
        <f>IF(OR(B12="",F12=""),"",IF(B12&gt;F12,"○",IF(B12&lt;F12,"●","△")))</f>
        <v>●</v>
      </c>
      <c r="E12" s="18"/>
      <c r="F12" s="19">
        <v>3</v>
      </c>
      <c r="G12" s="15">
        <f t="shared" ref="G12" si="3">SUM(H11,H13)</f>
        <v>0</v>
      </c>
      <c r="H12" s="16"/>
      <c r="I12" s="17" t="str">
        <f>IF(OR(G12="",K12=""),"",IF(G12&gt;K12,"○",IF(G12&lt;K12,"●","△")))</f>
        <v>●</v>
      </c>
      <c r="J12" s="18"/>
      <c r="K12" s="19">
        <v>8</v>
      </c>
      <c r="L12" s="223"/>
      <c r="M12" s="224"/>
      <c r="N12" s="224"/>
      <c r="O12" s="224"/>
      <c r="P12" s="225"/>
      <c r="Q12" s="30">
        <f t="shared" ref="Q12" si="4">R12*3+S12</f>
        <v>0</v>
      </c>
      <c r="R12" s="33">
        <f>COUNTIF(D12:P12,"○")</f>
        <v>0</v>
      </c>
      <c r="S12" s="31">
        <f>COUNTIF(D12:P12,"△")</f>
        <v>0</v>
      </c>
      <c r="T12" s="31">
        <f>COUNTIF(D12:P12,"●")</f>
        <v>2</v>
      </c>
      <c r="U12" s="1">
        <f>SUM(G12,B12)</f>
        <v>1</v>
      </c>
      <c r="V12" s="31">
        <f>SUM(K12,F12,)</f>
        <v>11</v>
      </c>
      <c r="W12" s="32">
        <f>U12-V12</f>
        <v>-10</v>
      </c>
      <c r="X12" s="34">
        <f>_xlfn.RANK.EQ(Y11,$Y$5:$Y$13,0)</f>
        <v>3</v>
      </c>
      <c r="Y12" s="74"/>
    </row>
    <row r="13" spans="1:25" x14ac:dyDescent="0.25">
      <c r="A13" s="219"/>
      <c r="B13" s="38"/>
      <c r="C13" s="21" t="str">
        <f>IF(O7="","",O7)</f>
        <v/>
      </c>
      <c r="D13" s="22"/>
      <c r="E13" s="23" t="str">
        <f>IF(M7="","",M7)</f>
        <v/>
      </c>
      <c r="F13" s="24"/>
      <c r="G13" s="20"/>
      <c r="H13" s="21" t="str">
        <f t="shared" ref="H13" si="5">IF(O10="","",O10)</f>
        <v/>
      </c>
      <c r="I13" s="22"/>
      <c r="J13" s="23" t="str">
        <f t="shared" ref="J13" si="6">IF(M10="","",M10)</f>
        <v/>
      </c>
      <c r="K13" s="24"/>
      <c r="L13" s="226"/>
      <c r="M13" s="227"/>
      <c r="N13" s="227"/>
      <c r="O13" s="227"/>
      <c r="P13" s="228"/>
      <c r="Q13" s="25"/>
      <c r="R13" s="26"/>
      <c r="S13" s="27"/>
      <c r="T13" s="26"/>
      <c r="U13" s="27"/>
      <c r="V13" s="26"/>
      <c r="W13" s="28"/>
      <c r="X13" s="29"/>
      <c r="Y13" s="74"/>
    </row>
    <row r="14" spans="1:25" ht="21" x14ac:dyDescent="0.25">
      <c r="Y14" s="14"/>
    </row>
    <row r="17" spans="25:25" ht="21" x14ac:dyDescent="0.25">
      <c r="Y17" s="14"/>
    </row>
    <row r="20" spans="25:25" ht="21" x14ac:dyDescent="0.25">
      <c r="Y20" s="14"/>
    </row>
    <row r="23" spans="25:25" ht="21" x14ac:dyDescent="0.25">
      <c r="Y23" s="14"/>
    </row>
  </sheetData>
  <mergeCells count="19">
    <mergeCell ref="A1:F1"/>
    <mergeCell ref="A2:A4"/>
    <mergeCell ref="B2:F4"/>
    <mergeCell ref="G2:K4"/>
    <mergeCell ref="L2:P4"/>
    <mergeCell ref="A11:A13"/>
    <mergeCell ref="L11:P13"/>
    <mergeCell ref="R2:R4"/>
    <mergeCell ref="S2:S4"/>
    <mergeCell ref="T2:T4"/>
    <mergeCell ref="Q2:Q4"/>
    <mergeCell ref="X2:X4"/>
    <mergeCell ref="A5:A7"/>
    <mergeCell ref="B5:F7"/>
    <mergeCell ref="A8:A10"/>
    <mergeCell ref="G8:K10"/>
    <mergeCell ref="U2:U4"/>
    <mergeCell ref="V2:V4"/>
    <mergeCell ref="W2:W4"/>
  </mergeCells>
  <phoneticPr fontId="4"/>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17172-12E3-4B18-A142-6A725AAF776D}">
  <sheetPr>
    <tabColor rgb="FFFFFF00"/>
  </sheetPr>
  <dimension ref="A1:Y23"/>
  <sheetViews>
    <sheetView view="pageBreakPreview" zoomScaleNormal="100" zoomScaleSheetLayoutView="100" workbookViewId="0">
      <selection activeCell="L5" sqref="L5:P13"/>
    </sheetView>
  </sheetViews>
  <sheetFormatPr defaultColWidth="11.57421875" defaultRowHeight="16.5" x14ac:dyDescent="0.25"/>
  <cols>
    <col min="1" max="1" width="11.34765625" customWidth="1"/>
    <col min="2" max="16" width="2.58203125" customWidth="1"/>
    <col min="17" max="23" width="5.73046875" customWidth="1"/>
    <col min="24" max="24" width="5.73046875" style="35" customWidth="1"/>
    <col min="25" max="25" width="11.57421875" style="3"/>
  </cols>
  <sheetData>
    <row r="1" spans="1:25" ht="17.25" thickBot="1" x14ac:dyDescent="0.3">
      <c r="A1" s="280" t="s">
        <v>210</v>
      </c>
      <c r="B1" s="281"/>
      <c r="C1" s="281"/>
      <c r="D1" s="281"/>
      <c r="E1" s="281"/>
      <c r="F1" s="281"/>
      <c r="G1" s="2"/>
      <c r="H1" s="2"/>
      <c r="I1" s="2"/>
      <c r="J1" s="2"/>
      <c r="K1" s="2"/>
      <c r="L1" s="2"/>
      <c r="M1" s="2"/>
      <c r="N1" s="2"/>
      <c r="O1" s="2"/>
      <c r="P1" s="2"/>
      <c r="Q1" s="2"/>
      <c r="R1" s="2"/>
      <c r="S1" s="2"/>
      <c r="T1" s="2"/>
      <c r="U1" s="2"/>
      <c r="V1" s="2"/>
      <c r="W1" s="2"/>
      <c r="X1" s="1"/>
      <c r="Y1" s="74"/>
    </row>
    <row r="2" spans="1:25" x14ac:dyDescent="0.25">
      <c r="A2" s="251"/>
      <c r="B2" s="254" t="s">
        <v>211</v>
      </c>
      <c r="C2" s="255"/>
      <c r="D2" s="255"/>
      <c r="E2" s="255"/>
      <c r="F2" s="256"/>
      <c r="G2" s="263" t="s">
        <v>212</v>
      </c>
      <c r="H2" s="255"/>
      <c r="I2" s="255"/>
      <c r="J2" s="255"/>
      <c r="K2" s="255"/>
      <c r="L2" s="254" t="s">
        <v>213</v>
      </c>
      <c r="M2" s="255"/>
      <c r="N2" s="255"/>
      <c r="O2" s="255"/>
      <c r="P2" s="256"/>
      <c r="Q2" s="246" t="s">
        <v>198</v>
      </c>
      <c r="R2" s="229" t="s">
        <v>199</v>
      </c>
      <c r="S2" s="229" t="s">
        <v>200</v>
      </c>
      <c r="T2" s="229" t="s">
        <v>201</v>
      </c>
      <c r="U2" s="229" t="s">
        <v>202</v>
      </c>
      <c r="V2" s="229" t="s">
        <v>203</v>
      </c>
      <c r="W2" s="229" t="s">
        <v>204</v>
      </c>
      <c r="X2" s="232" t="s">
        <v>205</v>
      </c>
      <c r="Y2" s="74"/>
    </row>
    <row r="3" spans="1:25" x14ac:dyDescent="0.25">
      <c r="A3" s="252"/>
      <c r="B3" s="257"/>
      <c r="C3" s="258"/>
      <c r="D3" s="258"/>
      <c r="E3" s="258"/>
      <c r="F3" s="259"/>
      <c r="G3" s="258"/>
      <c r="H3" s="258"/>
      <c r="I3" s="258"/>
      <c r="J3" s="258"/>
      <c r="K3" s="258"/>
      <c r="L3" s="257"/>
      <c r="M3" s="258"/>
      <c r="N3" s="258"/>
      <c r="O3" s="258"/>
      <c r="P3" s="259"/>
      <c r="Q3" s="247"/>
      <c r="R3" s="230"/>
      <c r="S3" s="230"/>
      <c r="T3" s="230"/>
      <c r="U3" s="230"/>
      <c r="V3" s="230"/>
      <c r="W3" s="230"/>
      <c r="X3" s="233"/>
      <c r="Y3" s="74"/>
    </row>
    <row r="4" spans="1:25" x14ac:dyDescent="0.25">
      <c r="A4" s="253"/>
      <c r="B4" s="260"/>
      <c r="C4" s="261"/>
      <c r="D4" s="261"/>
      <c r="E4" s="261"/>
      <c r="F4" s="262"/>
      <c r="G4" s="261"/>
      <c r="H4" s="261"/>
      <c r="I4" s="261"/>
      <c r="J4" s="261"/>
      <c r="K4" s="261"/>
      <c r="L4" s="260"/>
      <c r="M4" s="261"/>
      <c r="N4" s="261"/>
      <c r="O4" s="261"/>
      <c r="P4" s="262"/>
      <c r="Q4" s="248"/>
      <c r="R4" s="231"/>
      <c r="S4" s="231"/>
      <c r="T4" s="231"/>
      <c r="U4" s="231"/>
      <c r="V4" s="231"/>
      <c r="W4" s="231"/>
      <c r="X4" s="234"/>
      <c r="Y4" s="74"/>
    </row>
    <row r="5" spans="1:25" ht="21" x14ac:dyDescent="0.25">
      <c r="A5" s="264" t="s">
        <v>211</v>
      </c>
      <c r="B5" s="236"/>
      <c r="C5" s="237"/>
      <c r="D5" s="237"/>
      <c r="E5" s="237"/>
      <c r="F5" s="238"/>
      <c r="G5" s="4"/>
      <c r="H5" s="5">
        <v>2</v>
      </c>
      <c r="I5" s="6"/>
      <c r="J5" s="7">
        <v>0</v>
      </c>
      <c r="K5" s="8"/>
      <c r="L5" s="84"/>
      <c r="M5" s="80"/>
      <c r="N5" s="81"/>
      <c r="O5" s="82"/>
      <c r="P5" s="83"/>
      <c r="Q5" s="9"/>
      <c r="R5" s="10"/>
      <c r="S5" s="11"/>
      <c r="T5" s="10"/>
      <c r="U5" s="11"/>
      <c r="V5" s="10"/>
      <c r="W5" s="12"/>
      <c r="X5" s="13"/>
      <c r="Y5" s="73">
        <f>Q6*100+W6*10+U6*1</f>
        <v>366</v>
      </c>
    </row>
    <row r="6" spans="1:25" x14ac:dyDescent="0.25">
      <c r="A6" s="235"/>
      <c r="B6" s="239"/>
      <c r="C6" s="240"/>
      <c r="D6" s="240"/>
      <c r="E6" s="240"/>
      <c r="F6" s="241"/>
      <c r="G6" s="15">
        <f>SUM(H5,H7)</f>
        <v>6</v>
      </c>
      <c r="H6" s="16"/>
      <c r="I6" s="17" t="str">
        <f>IF(OR(G6="",K6=""),"",IF(G6&gt;K6,"○",IF(G6&lt;K6,"●","△")))</f>
        <v>○</v>
      </c>
      <c r="J6" s="18"/>
      <c r="K6" s="19">
        <f>SUM(J5,J7)</f>
        <v>0</v>
      </c>
      <c r="L6" s="90"/>
      <c r="M6" s="86"/>
      <c r="N6" s="87" t="str">
        <f>IF(OR(L6="",P6=""),"",IF(L6&gt;P6,"○",IF(L6&lt;P6,"●","△")))</f>
        <v/>
      </c>
      <c r="O6" s="88"/>
      <c r="P6" s="89"/>
      <c r="Q6" s="30">
        <f>R6*3+S6</f>
        <v>3</v>
      </c>
      <c r="R6" s="31">
        <f>COUNTIF(I6:P6,"○")</f>
        <v>1</v>
      </c>
      <c r="S6" s="31">
        <f>COUNTIF(I6:P6,"△")</f>
        <v>0</v>
      </c>
      <c r="T6" s="31">
        <f>COUNTIF(I6:P6,"●")</f>
        <v>0</v>
      </c>
      <c r="U6" s="1">
        <f>SUM(G6,L6,)</f>
        <v>6</v>
      </c>
      <c r="V6" s="31">
        <f>SUM(K6,P6,)</f>
        <v>0</v>
      </c>
      <c r="W6" s="32">
        <f>U6-V6</f>
        <v>6</v>
      </c>
      <c r="X6" s="34">
        <f>_xlfn.RANK.EQ(Y5,$Y$5:$Y$13,0)</f>
        <v>1</v>
      </c>
      <c r="Y6" s="74"/>
    </row>
    <row r="7" spans="1:25" x14ac:dyDescent="0.25">
      <c r="A7" s="235"/>
      <c r="B7" s="242"/>
      <c r="C7" s="243"/>
      <c r="D7" s="243"/>
      <c r="E7" s="243"/>
      <c r="F7" s="244"/>
      <c r="G7" s="20"/>
      <c r="H7" s="21">
        <v>4</v>
      </c>
      <c r="I7" s="22"/>
      <c r="J7" s="23">
        <v>0</v>
      </c>
      <c r="K7" s="24"/>
      <c r="L7" s="96"/>
      <c r="M7" s="92"/>
      <c r="N7" s="93"/>
      <c r="O7" s="94"/>
      <c r="P7" s="95"/>
      <c r="Q7" s="25"/>
      <c r="R7" s="26"/>
      <c r="S7" s="27"/>
      <c r="T7" s="26"/>
      <c r="U7" s="27"/>
      <c r="V7" s="26"/>
      <c r="W7" s="28"/>
      <c r="X7" s="29"/>
      <c r="Y7" s="74"/>
    </row>
    <row r="8" spans="1:25" ht="21" x14ac:dyDescent="0.25">
      <c r="A8" s="265" t="s">
        <v>212</v>
      </c>
      <c r="B8" s="4"/>
      <c r="C8" s="5">
        <f>IF(J5="","",J5)</f>
        <v>0</v>
      </c>
      <c r="D8" s="6"/>
      <c r="E8" s="7">
        <f>IF(H5="","",H5)</f>
        <v>2</v>
      </c>
      <c r="F8" s="8"/>
      <c r="G8" s="220"/>
      <c r="H8" s="221"/>
      <c r="I8" s="221"/>
      <c r="J8" s="221"/>
      <c r="K8" s="222"/>
      <c r="L8" s="84"/>
      <c r="M8" s="80"/>
      <c r="N8" s="81"/>
      <c r="O8" s="82"/>
      <c r="P8" s="83"/>
      <c r="Q8" s="9"/>
      <c r="R8" s="10"/>
      <c r="S8" s="11"/>
      <c r="T8" s="10"/>
      <c r="U8" s="11"/>
      <c r="V8" s="10"/>
      <c r="W8" s="12"/>
      <c r="X8" s="13"/>
      <c r="Y8" s="73">
        <f>Q9*100+W9*10+U9*1</f>
        <v>-60</v>
      </c>
    </row>
    <row r="9" spans="1:25" x14ac:dyDescent="0.25">
      <c r="A9" s="235"/>
      <c r="B9" s="15">
        <f>SUM(C8,C10)</f>
        <v>0</v>
      </c>
      <c r="C9" s="16"/>
      <c r="D9" s="17" t="str">
        <f>IF(OR(B9="",F9=""),"",IF(B9&gt;F9,"○",IF(B9&lt;F9,"●","△")))</f>
        <v>●</v>
      </c>
      <c r="E9" s="18"/>
      <c r="F9" s="19">
        <f>SUM(E8,E10)</f>
        <v>6</v>
      </c>
      <c r="G9" s="223"/>
      <c r="H9" s="224"/>
      <c r="I9" s="224"/>
      <c r="J9" s="224"/>
      <c r="K9" s="225"/>
      <c r="L9" s="90"/>
      <c r="M9" s="86"/>
      <c r="N9" s="87" t="str">
        <f>IF(OR(L9="",P9=""),"",IF(L9&gt;P9,"○",IF(L9&lt;P9,"●","△")))</f>
        <v/>
      </c>
      <c r="O9" s="88"/>
      <c r="P9" s="89"/>
      <c r="Q9" s="30">
        <f>R9*3+S9</f>
        <v>0</v>
      </c>
      <c r="R9" s="31">
        <f>COUNTIF(D9:P9,"○")</f>
        <v>0</v>
      </c>
      <c r="S9" s="31">
        <f>COUNTIF(D9:P9,"△")</f>
        <v>0</v>
      </c>
      <c r="T9" s="31">
        <f>COUNTIF(D9:P9,"●")</f>
        <v>1</v>
      </c>
      <c r="U9" s="1">
        <f>SUM(B9,L9,)</f>
        <v>0</v>
      </c>
      <c r="V9" s="31">
        <f>SUM(F9,P9,)</f>
        <v>6</v>
      </c>
      <c r="W9" s="32">
        <f>U9-V9</f>
        <v>-6</v>
      </c>
      <c r="X9" s="34">
        <v>2</v>
      </c>
      <c r="Y9" s="74"/>
    </row>
    <row r="10" spans="1:25" x14ac:dyDescent="0.25">
      <c r="A10" s="235"/>
      <c r="B10" s="20"/>
      <c r="C10" s="21">
        <f>IF(J7="","",J7)</f>
        <v>0</v>
      </c>
      <c r="D10" s="22"/>
      <c r="E10" s="23">
        <f>IF(H7="","",H7)</f>
        <v>4</v>
      </c>
      <c r="F10" s="24"/>
      <c r="G10" s="226"/>
      <c r="H10" s="227"/>
      <c r="I10" s="227"/>
      <c r="J10" s="227"/>
      <c r="K10" s="228"/>
      <c r="L10" s="96"/>
      <c r="M10" s="92"/>
      <c r="N10" s="93"/>
      <c r="O10" s="94"/>
      <c r="P10" s="95"/>
      <c r="Q10" s="25"/>
      <c r="R10" s="26"/>
      <c r="S10" s="27"/>
      <c r="T10" s="26"/>
      <c r="U10" s="27"/>
      <c r="V10" s="26"/>
      <c r="W10" s="28"/>
      <c r="X10" s="29"/>
      <c r="Y10" s="74"/>
    </row>
    <row r="11" spans="1:25" ht="21" x14ac:dyDescent="0.25">
      <c r="A11" s="269" t="s">
        <v>213</v>
      </c>
      <c r="B11" s="79"/>
      <c r="C11" s="80" t="str">
        <f>IF(O5="","",O5)</f>
        <v/>
      </c>
      <c r="D11" s="81"/>
      <c r="E11" s="82" t="str">
        <f>IF(M5="","",M5)</f>
        <v/>
      </c>
      <c r="F11" s="83"/>
      <c r="G11" s="84"/>
      <c r="H11" s="80" t="str">
        <f t="shared" ref="H11" si="0">IF(O8="","",O8)</f>
        <v/>
      </c>
      <c r="I11" s="81"/>
      <c r="J11" s="82" t="str">
        <f t="shared" ref="J11" si="1">IF(M8="","",M8)</f>
        <v/>
      </c>
      <c r="K11" s="83"/>
      <c r="L11" s="271"/>
      <c r="M11" s="272"/>
      <c r="N11" s="272"/>
      <c r="O11" s="272"/>
      <c r="P11" s="273"/>
      <c r="Q11" s="9"/>
      <c r="R11" s="10"/>
      <c r="S11" s="11"/>
      <c r="T11" s="10"/>
      <c r="U11" s="11"/>
      <c r="V11" s="10"/>
      <c r="W11" s="12"/>
      <c r="X11" s="13"/>
      <c r="Y11" s="73">
        <f>Q12*100+W12*10+U12*1</f>
        <v>0</v>
      </c>
    </row>
    <row r="12" spans="1:25" x14ac:dyDescent="0.25">
      <c r="A12" s="270"/>
      <c r="B12" s="85"/>
      <c r="C12" s="86"/>
      <c r="D12" s="87" t="str">
        <f>IF(OR(B12="",F12=""),"",IF(B12&gt;F12,"○",IF(B12&lt;F12,"●","△")))</f>
        <v/>
      </c>
      <c r="E12" s="88"/>
      <c r="F12" s="89"/>
      <c r="G12" s="90"/>
      <c r="H12" s="86"/>
      <c r="I12" s="87" t="str">
        <f>IF(OR(G12="",K12=""),"",IF(G12&gt;K12,"○",IF(G12&lt;K12,"●","△")))</f>
        <v/>
      </c>
      <c r="J12" s="88"/>
      <c r="K12" s="89"/>
      <c r="L12" s="274"/>
      <c r="M12" s="275"/>
      <c r="N12" s="275"/>
      <c r="O12" s="275"/>
      <c r="P12" s="276"/>
      <c r="Q12" s="30">
        <f t="shared" ref="Q12" si="2">R12*3+S12</f>
        <v>0</v>
      </c>
      <c r="R12" s="33">
        <f>COUNTIF(D12:P12,"○")</f>
        <v>0</v>
      </c>
      <c r="S12" s="31">
        <f>COUNTIF(D12:P12,"△")</f>
        <v>0</v>
      </c>
      <c r="T12" s="31">
        <f>COUNTIF(D12:P12,"●")</f>
        <v>0</v>
      </c>
      <c r="U12" s="1">
        <f>SUM(G12,B12)</f>
        <v>0</v>
      </c>
      <c r="V12" s="31">
        <f>SUM(K12,F12,)</f>
        <v>0</v>
      </c>
      <c r="W12" s="32">
        <f>U12-V12</f>
        <v>0</v>
      </c>
      <c r="X12" s="34">
        <v>3</v>
      </c>
      <c r="Y12" s="74"/>
    </row>
    <row r="13" spans="1:25" x14ac:dyDescent="0.25">
      <c r="A13" s="270"/>
      <c r="B13" s="91"/>
      <c r="C13" s="92" t="str">
        <f>IF(O7="","",O7)</f>
        <v/>
      </c>
      <c r="D13" s="93"/>
      <c r="E13" s="94" t="str">
        <f>IF(M7="","",M7)</f>
        <v/>
      </c>
      <c r="F13" s="95"/>
      <c r="G13" s="96"/>
      <c r="H13" s="92" t="str">
        <f t="shared" ref="H13" si="3">IF(O10="","",O10)</f>
        <v/>
      </c>
      <c r="I13" s="93"/>
      <c r="J13" s="94" t="str">
        <f t="shared" ref="J13" si="4">IF(M10="","",M10)</f>
        <v/>
      </c>
      <c r="K13" s="95"/>
      <c r="L13" s="277"/>
      <c r="M13" s="278"/>
      <c r="N13" s="278"/>
      <c r="O13" s="278"/>
      <c r="P13" s="279"/>
      <c r="Q13" s="25"/>
      <c r="R13" s="26"/>
      <c r="S13" s="27"/>
      <c r="T13" s="26"/>
      <c r="U13" s="27"/>
      <c r="V13" s="26"/>
      <c r="W13" s="28"/>
      <c r="X13" s="29"/>
      <c r="Y13" s="74"/>
    </row>
    <row r="14" spans="1:25" ht="21" x14ac:dyDescent="0.25">
      <c r="Y14" s="14"/>
    </row>
    <row r="17" spans="25:25" ht="21" x14ac:dyDescent="0.25">
      <c r="Y17" s="14"/>
    </row>
    <row r="20" spans="25:25" ht="21" x14ac:dyDescent="0.25">
      <c r="Y20" s="14"/>
    </row>
    <row r="23" spans="25:25" ht="21" x14ac:dyDescent="0.25">
      <c r="Y23" s="14"/>
    </row>
  </sheetData>
  <mergeCells count="19">
    <mergeCell ref="A1:F1"/>
    <mergeCell ref="A2:A4"/>
    <mergeCell ref="B2:F4"/>
    <mergeCell ref="G2:K4"/>
    <mergeCell ref="L2:P4"/>
    <mergeCell ref="A11:A13"/>
    <mergeCell ref="L11:P13"/>
    <mergeCell ref="R2:R4"/>
    <mergeCell ref="S2:S4"/>
    <mergeCell ref="T2:T4"/>
    <mergeCell ref="Q2:Q4"/>
    <mergeCell ref="X2:X4"/>
    <mergeCell ref="A5:A7"/>
    <mergeCell ref="B5:F7"/>
    <mergeCell ref="A8:A10"/>
    <mergeCell ref="G8:K10"/>
    <mergeCell ref="U2:U4"/>
    <mergeCell ref="V2:V4"/>
    <mergeCell ref="W2:W4"/>
  </mergeCells>
  <phoneticPr fontId="4"/>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39025-5E10-4B5F-816E-5CA2DF09F023}">
  <sheetPr>
    <tabColor rgb="FF92D050"/>
  </sheetPr>
  <dimension ref="A1:AD26"/>
  <sheetViews>
    <sheetView view="pageBreakPreview" topLeftCell="A3" zoomScaleNormal="100" zoomScaleSheetLayoutView="100" workbookViewId="0">
      <selection activeCell="O11" sqref="L11:P13"/>
    </sheetView>
  </sheetViews>
  <sheetFormatPr defaultColWidth="11.57421875" defaultRowHeight="16.5" x14ac:dyDescent="0.25"/>
  <cols>
    <col min="1" max="1" width="11.34765625" customWidth="1"/>
    <col min="2" max="21" width="2.58203125" customWidth="1"/>
    <col min="22" max="28" width="5.73046875" customWidth="1"/>
    <col min="29" max="29" width="5.73046875" style="35" customWidth="1"/>
    <col min="30" max="30" width="11.57421875" style="3"/>
  </cols>
  <sheetData>
    <row r="1" spans="1:30" ht="17.25" thickBot="1" x14ac:dyDescent="0.3">
      <c r="A1" s="282" t="s">
        <v>214</v>
      </c>
      <c r="B1" s="283"/>
      <c r="C1" s="283"/>
      <c r="D1" s="283"/>
      <c r="E1" s="283"/>
      <c r="F1" s="283"/>
      <c r="G1" s="2"/>
      <c r="H1" s="2"/>
      <c r="I1" s="2"/>
      <c r="J1" s="2"/>
      <c r="K1" s="2"/>
      <c r="L1" s="2"/>
      <c r="M1" s="2"/>
      <c r="N1" s="2"/>
      <c r="O1" s="2"/>
      <c r="P1" s="2"/>
      <c r="Q1" s="2"/>
      <c r="R1" s="2"/>
      <c r="S1" s="2"/>
      <c r="T1" s="2"/>
      <c r="U1" s="2"/>
      <c r="V1" s="2"/>
      <c r="W1" s="2"/>
      <c r="X1" s="2"/>
      <c r="Y1" s="2"/>
      <c r="Z1" s="2"/>
      <c r="AA1" s="2"/>
      <c r="AB1" s="2"/>
      <c r="AC1" s="1"/>
    </row>
    <row r="2" spans="1:30" x14ac:dyDescent="0.25">
      <c r="A2" s="251"/>
      <c r="B2" s="254" t="s">
        <v>215</v>
      </c>
      <c r="C2" s="255"/>
      <c r="D2" s="255"/>
      <c r="E2" s="255"/>
      <c r="F2" s="256"/>
      <c r="G2" s="263" t="s">
        <v>216</v>
      </c>
      <c r="H2" s="255"/>
      <c r="I2" s="255"/>
      <c r="J2" s="255"/>
      <c r="K2" s="255"/>
      <c r="L2" s="254" t="s">
        <v>217</v>
      </c>
      <c r="M2" s="255"/>
      <c r="N2" s="255"/>
      <c r="O2" s="255"/>
      <c r="P2" s="256"/>
      <c r="Q2" s="263" t="s">
        <v>218</v>
      </c>
      <c r="R2" s="255"/>
      <c r="S2" s="255"/>
      <c r="T2" s="255"/>
      <c r="U2" s="255"/>
      <c r="V2" s="246" t="s">
        <v>198</v>
      </c>
      <c r="W2" s="229" t="s">
        <v>199</v>
      </c>
      <c r="X2" s="229" t="s">
        <v>200</v>
      </c>
      <c r="Y2" s="229" t="s">
        <v>201</v>
      </c>
      <c r="Z2" s="229" t="s">
        <v>202</v>
      </c>
      <c r="AA2" s="229" t="s">
        <v>203</v>
      </c>
      <c r="AB2" s="229" t="s">
        <v>204</v>
      </c>
      <c r="AC2" s="232" t="s">
        <v>205</v>
      </c>
    </row>
    <row r="3" spans="1:30" x14ac:dyDescent="0.25">
      <c r="A3" s="252"/>
      <c r="B3" s="257"/>
      <c r="C3" s="258"/>
      <c r="D3" s="258"/>
      <c r="E3" s="258"/>
      <c r="F3" s="259"/>
      <c r="G3" s="258"/>
      <c r="H3" s="258"/>
      <c r="I3" s="258"/>
      <c r="J3" s="258"/>
      <c r="K3" s="258"/>
      <c r="L3" s="257"/>
      <c r="M3" s="258"/>
      <c r="N3" s="258"/>
      <c r="O3" s="258"/>
      <c r="P3" s="259"/>
      <c r="Q3" s="258"/>
      <c r="R3" s="258"/>
      <c r="S3" s="258"/>
      <c r="T3" s="258"/>
      <c r="U3" s="258"/>
      <c r="V3" s="247"/>
      <c r="W3" s="230"/>
      <c r="X3" s="230"/>
      <c r="Y3" s="230"/>
      <c r="Z3" s="230"/>
      <c r="AA3" s="230"/>
      <c r="AB3" s="230"/>
      <c r="AC3" s="233"/>
    </row>
    <row r="4" spans="1:30" x14ac:dyDescent="0.25">
      <c r="A4" s="253"/>
      <c r="B4" s="260"/>
      <c r="C4" s="261"/>
      <c r="D4" s="261"/>
      <c r="E4" s="261"/>
      <c r="F4" s="262"/>
      <c r="G4" s="261"/>
      <c r="H4" s="261"/>
      <c r="I4" s="261"/>
      <c r="J4" s="261"/>
      <c r="K4" s="261"/>
      <c r="L4" s="260"/>
      <c r="M4" s="261"/>
      <c r="N4" s="261"/>
      <c r="O4" s="261"/>
      <c r="P4" s="262"/>
      <c r="Q4" s="261"/>
      <c r="R4" s="261"/>
      <c r="S4" s="261"/>
      <c r="T4" s="261"/>
      <c r="U4" s="261"/>
      <c r="V4" s="248"/>
      <c r="W4" s="231"/>
      <c r="X4" s="231"/>
      <c r="Y4" s="231"/>
      <c r="Z4" s="231"/>
      <c r="AA4" s="231"/>
      <c r="AB4" s="231"/>
      <c r="AC4" s="234"/>
    </row>
    <row r="5" spans="1:30" ht="21" x14ac:dyDescent="0.25">
      <c r="A5" s="264" t="s">
        <v>219</v>
      </c>
      <c r="B5" s="236"/>
      <c r="C5" s="237"/>
      <c r="D5" s="237"/>
      <c r="E5" s="237"/>
      <c r="F5" s="238"/>
      <c r="G5" s="4"/>
      <c r="H5" s="5">
        <v>0</v>
      </c>
      <c r="I5" s="6"/>
      <c r="J5" s="7">
        <v>1</v>
      </c>
      <c r="K5" s="8"/>
      <c r="L5" s="4"/>
      <c r="M5" s="5">
        <v>0</v>
      </c>
      <c r="N5" s="6"/>
      <c r="O5" s="7">
        <v>9</v>
      </c>
      <c r="P5" s="8"/>
      <c r="Q5" s="4"/>
      <c r="R5" s="5">
        <v>0</v>
      </c>
      <c r="S5" s="6"/>
      <c r="T5" s="7">
        <v>3</v>
      </c>
      <c r="U5" s="8"/>
      <c r="V5" s="9"/>
      <c r="W5" s="10"/>
      <c r="X5" s="11"/>
      <c r="Y5" s="10"/>
      <c r="Z5" s="11"/>
      <c r="AA5" s="10"/>
      <c r="AB5" s="12"/>
      <c r="AC5" s="13"/>
      <c r="AD5" s="73">
        <f>V6*100+AB6*10+Z6*1</f>
        <v>-166</v>
      </c>
    </row>
    <row r="6" spans="1:30" x14ac:dyDescent="0.25">
      <c r="A6" s="235"/>
      <c r="B6" s="239"/>
      <c r="C6" s="240"/>
      <c r="D6" s="240"/>
      <c r="E6" s="240"/>
      <c r="F6" s="241"/>
      <c r="G6" s="15">
        <f>SUM(H5,H7)</f>
        <v>1</v>
      </c>
      <c r="H6" s="16"/>
      <c r="I6" s="17" t="str">
        <f>IF(OR(G6="",K6=""),"",IF(G6&gt;K6,"○",IF(G6&lt;K6,"●","△")))</f>
        <v>●</v>
      </c>
      <c r="J6" s="18"/>
      <c r="K6" s="19">
        <f>SUM(J5,J7)</f>
        <v>4</v>
      </c>
      <c r="L6" s="15">
        <f t="shared" ref="L6" si="0">SUM(M5,M7)</f>
        <v>0</v>
      </c>
      <c r="M6" s="16"/>
      <c r="N6" s="17" t="str">
        <f>IF(OR(L6="",P6=""),"",IF(L6&gt;P6,"○",IF(L6&lt;P6,"●","△")))</f>
        <v>●</v>
      </c>
      <c r="O6" s="18"/>
      <c r="P6" s="19">
        <f t="shared" ref="P6" si="1">SUM(O5,O7)</f>
        <v>12</v>
      </c>
      <c r="Q6" s="15">
        <f t="shared" ref="Q6" si="2">SUM(R5,R7)</f>
        <v>3</v>
      </c>
      <c r="R6" s="16"/>
      <c r="S6" s="17" t="str">
        <f>IF(OR(Q6="",U6=""),"",IF(Q6&gt;U6,"○",IF(Q6&lt;U6,"●","△")))</f>
        <v>●</v>
      </c>
      <c r="T6" s="18"/>
      <c r="U6" s="19">
        <f t="shared" ref="U6" si="3">SUM(T5,T7)</f>
        <v>5</v>
      </c>
      <c r="V6" s="30">
        <f>W6*3+X6</f>
        <v>0</v>
      </c>
      <c r="W6" s="31">
        <f>COUNTIF(I6:U6,"○")</f>
        <v>0</v>
      </c>
      <c r="X6" s="31">
        <f>COUNTIF(I6:U6,"△")</f>
        <v>0</v>
      </c>
      <c r="Y6" s="31">
        <f>COUNTIF(I6:U6,"●")</f>
        <v>3</v>
      </c>
      <c r="Z6" s="1">
        <f>SUM(G6,L6,Q6)</f>
        <v>4</v>
      </c>
      <c r="AA6" s="31">
        <f>SUM(K6,P6,U6)</f>
        <v>21</v>
      </c>
      <c r="AB6" s="32">
        <f>Z6-AA6</f>
        <v>-17</v>
      </c>
      <c r="AC6" s="34">
        <f>_xlfn.RANK.EQ(AD5,$AD$5:$AD$16,0)</f>
        <v>4</v>
      </c>
      <c r="AD6" s="74"/>
    </row>
    <row r="7" spans="1:30" x14ac:dyDescent="0.25">
      <c r="A7" s="235"/>
      <c r="B7" s="242"/>
      <c r="C7" s="243"/>
      <c r="D7" s="243"/>
      <c r="E7" s="243"/>
      <c r="F7" s="244"/>
      <c r="G7" s="20"/>
      <c r="H7" s="21">
        <v>1</v>
      </c>
      <c r="I7" s="22"/>
      <c r="J7" s="23">
        <v>3</v>
      </c>
      <c r="K7" s="24"/>
      <c r="L7" s="20"/>
      <c r="M7" s="21">
        <v>0</v>
      </c>
      <c r="N7" s="22"/>
      <c r="O7" s="23">
        <v>3</v>
      </c>
      <c r="P7" s="24"/>
      <c r="Q7" s="20"/>
      <c r="R7" s="21">
        <v>3</v>
      </c>
      <c r="S7" s="22"/>
      <c r="T7" s="23">
        <v>2</v>
      </c>
      <c r="U7" s="24"/>
      <c r="V7" s="25"/>
      <c r="W7" s="26"/>
      <c r="X7" s="27"/>
      <c r="Y7" s="26"/>
      <c r="Z7" s="27"/>
      <c r="AA7" s="26"/>
      <c r="AB7" s="28"/>
      <c r="AC7" s="29"/>
      <c r="AD7" s="74"/>
    </row>
    <row r="8" spans="1:30" ht="21" x14ac:dyDescent="0.25">
      <c r="A8" s="265" t="s">
        <v>216</v>
      </c>
      <c r="B8" s="4"/>
      <c r="C8" s="5">
        <f>IF(J5="","",J5)</f>
        <v>1</v>
      </c>
      <c r="D8" s="6"/>
      <c r="E8" s="7">
        <f>IF(H5="","",H5)</f>
        <v>0</v>
      </c>
      <c r="F8" s="8"/>
      <c r="G8" s="220"/>
      <c r="H8" s="221"/>
      <c r="I8" s="221"/>
      <c r="J8" s="221"/>
      <c r="K8" s="222"/>
      <c r="L8" s="4"/>
      <c r="M8" s="5">
        <v>0</v>
      </c>
      <c r="N8" s="6"/>
      <c r="O8" s="7">
        <v>3</v>
      </c>
      <c r="P8" s="8"/>
      <c r="Q8" s="4"/>
      <c r="R8" s="5">
        <v>5</v>
      </c>
      <c r="S8" s="6"/>
      <c r="T8" s="7">
        <v>0</v>
      </c>
      <c r="U8" s="8"/>
      <c r="V8" s="9"/>
      <c r="W8" s="10"/>
      <c r="X8" s="11"/>
      <c r="Y8" s="10"/>
      <c r="Z8" s="11"/>
      <c r="AA8" s="10"/>
      <c r="AB8" s="12"/>
      <c r="AC8" s="13"/>
      <c r="AD8" s="73">
        <f>V9*100+AB9*10+Z9*1</f>
        <v>682</v>
      </c>
    </row>
    <row r="9" spans="1:30" x14ac:dyDescent="0.25">
      <c r="A9" s="235"/>
      <c r="B9" s="15">
        <f>SUM(C8,C10)</f>
        <v>4</v>
      </c>
      <c r="C9" s="16"/>
      <c r="D9" s="17" t="str">
        <f>IF(OR(B9="",F9=""),"",IF(B9&gt;F9,"○",IF(B9&lt;F9,"●","△")))</f>
        <v>○</v>
      </c>
      <c r="E9" s="18"/>
      <c r="F9" s="19">
        <f>SUM(E8,E10)</f>
        <v>1</v>
      </c>
      <c r="G9" s="223"/>
      <c r="H9" s="224"/>
      <c r="I9" s="224"/>
      <c r="J9" s="224"/>
      <c r="K9" s="225"/>
      <c r="L9" s="15">
        <f t="shared" ref="L9" si="4">SUM(M8,M10)</f>
        <v>1</v>
      </c>
      <c r="M9" s="16"/>
      <c r="N9" s="17" t="str">
        <f>IF(OR(L9="",P9=""),"",IF(L9&gt;P9,"○",IF(L9&lt;P9,"●","△")))</f>
        <v>●</v>
      </c>
      <c r="O9" s="18"/>
      <c r="P9" s="19">
        <f t="shared" ref="P9" si="5">SUM(O8,O10)</f>
        <v>4</v>
      </c>
      <c r="Q9" s="15">
        <f t="shared" ref="Q9" si="6">SUM(R8,R10)</f>
        <v>7</v>
      </c>
      <c r="R9" s="16"/>
      <c r="S9" s="17" t="str">
        <f>IF(OR(Q9="",U9=""),"",IF(Q9&gt;U9,"○",IF(Q9&lt;U9,"●","△")))</f>
        <v>○</v>
      </c>
      <c r="T9" s="18"/>
      <c r="U9" s="19">
        <f t="shared" ref="U9" si="7">SUM(T8,T10)</f>
        <v>0</v>
      </c>
      <c r="V9" s="30">
        <f>W9*3+X9</f>
        <v>6</v>
      </c>
      <c r="W9" s="31">
        <f>COUNTIF(D9:U9,"○")</f>
        <v>2</v>
      </c>
      <c r="X9" s="31">
        <f>COUNTIF(D9:U9,"△")</f>
        <v>0</v>
      </c>
      <c r="Y9" s="31">
        <f>COUNTIF(D9:U9,"●")</f>
        <v>1</v>
      </c>
      <c r="Z9" s="1">
        <f>SUM(B9,L9,Q9)</f>
        <v>12</v>
      </c>
      <c r="AA9" s="31">
        <f>SUM(F9,P9,U9)</f>
        <v>5</v>
      </c>
      <c r="AB9" s="32">
        <f>Z9-AA9</f>
        <v>7</v>
      </c>
      <c r="AC9" s="34">
        <f>_xlfn.RANK.EQ(AD8,$AD$5:$AD$16,0)</f>
        <v>2</v>
      </c>
      <c r="AD9" s="74"/>
    </row>
    <row r="10" spans="1:30" x14ac:dyDescent="0.25">
      <c r="A10" s="284"/>
      <c r="B10" s="20"/>
      <c r="C10" s="21">
        <f>IF(J7="","",J7)</f>
        <v>3</v>
      </c>
      <c r="D10" s="22"/>
      <c r="E10" s="23">
        <f>IF(H7="","",H7)</f>
        <v>1</v>
      </c>
      <c r="F10" s="24"/>
      <c r="G10" s="226"/>
      <c r="H10" s="227"/>
      <c r="I10" s="227"/>
      <c r="J10" s="227"/>
      <c r="K10" s="228"/>
      <c r="L10" s="20"/>
      <c r="M10" s="21">
        <v>1</v>
      </c>
      <c r="N10" s="22"/>
      <c r="O10" s="23">
        <v>1</v>
      </c>
      <c r="P10" s="24"/>
      <c r="Q10" s="20"/>
      <c r="R10" s="21">
        <v>2</v>
      </c>
      <c r="S10" s="22"/>
      <c r="T10" s="23">
        <v>0</v>
      </c>
      <c r="U10" s="24"/>
      <c r="V10" s="25"/>
      <c r="W10" s="26"/>
      <c r="X10" s="27"/>
      <c r="Y10" s="26"/>
      <c r="Z10" s="27"/>
      <c r="AA10" s="26"/>
      <c r="AB10" s="28"/>
      <c r="AC10" s="29"/>
      <c r="AD10" s="74"/>
    </row>
    <row r="11" spans="1:30" ht="21" x14ac:dyDescent="0.25">
      <c r="A11" s="264" t="s">
        <v>217</v>
      </c>
      <c r="B11" s="4"/>
      <c r="C11" s="5">
        <f>IF(O5="","",O5)</f>
        <v>9</v>
      </c>
      <c r="D11" s="6"/>
      <c r="E11" s="7">
        <f>IF(M5="","",M5)</f>
        <v>0</v>
      </c>
      <c r="F11" s="8"/>
      <c r="G11" s="4"/>
      <c r="H11" s="5">
        <f t="shared" ref="H11" si="8">IF(O8="","",O8)</f>
        <v>3</v>
      </c>
      <c r="I11" s="6"/>
      <c r="J11" s="7">
        <f t="shared" ref="J11" si="9">IF(M8="","",M8)</f>
        <v>0</v>
      </c>
      <c r="K11" s="8"/>
      <c r="L11" s="220"/>
      <c r="M11" s="221"/>
      <c r="N11" s="221"/>
      <c r="O11" s="221"/>
      <c r="P11" s="222"/>
      <c r="Q11" s="4"/>
      <c r="R11" s="5">
        <v>5</v>
      </c>
      <c r="S11" s="6"/>
      <c r="T11" s="7">
        <v>0</v>
      </c>
      <c r="U11" s="8"/>
      <c r="V11" s="9"/>
      <c r="W11" s="10"/>
      <c r="X11" s="11"/>
      <c r="Y11" s="10"/>
      <c r="Z11" s="11"/>
      <c r="AA11" s="10"/>
      <c r="AB11" s="12"/>
      <c r="AC11" s="13"/>
      <c r="AD11" s="73">
        <f>V12*100+AB12*10+Z12*1</f>
        <v>1154</v>
      </c>
    </row>
    <row r="12" spans="1:30" x14ac:dyDescent="0.25">
      <c r="A12" s="235"/>
      <c r="B12" s="15">
        <f t="shared" ref="B12:B15" si="10">SUM(C11,C13)</f>
        <v>12</v>
      </c>
      <c r="C12" s="16"/>
      <c r="D12" s="17" t="str">
        <f>IF(OR(B12="",F12=""),"",IF(B12&gt;F12,"○",IF(B12&lt;F12,"●","△")))</f>
        <v>○</v>
      </c>
      <c r="E12" s="18"/>
      <c r="F12" s="19">
        <f t="shared" ref="F12:F15" si="11">SUM(E11,E13)</f>
        <v>0</v>
      </c>
      <c r="G12" s="15">
        <f t="shared" ref="G12" si="12">SUM(H11,H13)</f>
        <v>4</v>
      </c>
      <c r="H12" s="16"/>
      <c r="I12" s="17" t="str">
        <f>IF(OR(G12="",K12=""),"",IF(G12&gt;K12,"○",IF(G12&lt;K12,"●","△")))</f>
        <v>○</v>
      </c>
      <c r="J12" s="18"/>
      <c r="K12" s="19">
        <f t="shared" ref="K12" si="13">SUM(J11,J13)</f>
        <v>1</v>
      </c>
      <c r="L12" s="223"/>
      <c r="M12" s="224"/>
      <c r="N12" s="224"/>
      <c r="O12" s="224"/>
      <c r="P12" s="225"/>
      <c r="Q12" s="15">
        <f t="shared" ref="Q12" si="14">SUM(R11,R13)</f>
        <v>8</v>
      </c>
      <c r="R12" s="16"/>
      <c r="S12" s="17" t="str">
        <f>IF(OR(Q12="",U12=""),"",IF(Q12&gt;U12,"○",IF(Q12&lt;U12,"●","△")))</f>
        <v>○</v>
      </c>
      <c r="T12" s="18"/>
      <c r="U12" s="19">
        <f t="shared" ref="U12" si="15">SUM(T11,T13)</f>
        <v>0</v>
      </c>
      <c r="V12" s="30">
        <f t="shared" ref="V12" si="16">W12*3+X12</f>
        <v>9</v>
      </c>
      <c r="W12" s="33">
        <f>COUNTIF(D12:U12,"○")</f>
        <v>3</v>
      </c>
      <c r="X12" s="31">
        <f>COUNTIF(D12:U12,"△")</f>
        <v>0</v>
      </c>
      <c r="Y12" s="31">
        <f>COUNTIF(D12:U12,"●")</f>
        <v>0</v>
      </c>
      <c r="Z12" s="1">
        <f>SUM(G12,B12,Q12)</f>
        <v>24</v>
      </c>
      <c r="AA12" s="31">
        <f>SUM(K12,F12,U12)</f>
        <v>1</v>
      </c>
      <c r="AB12" s="32">
        <f>Z12-AA12</f>
        <v>23</v>
      </c>
      <c r="AC12" s="34">
        <f>_xlfn.RANK.EQ(AD11,$AD$5:$AD$16,0)</f>
        <v>1</v>
      </c>
      <c r="AD12" s="74"/>
    </row>
    <row r="13" spans="1:30" x14ac:dyDescent="0.25">
      <c r="A13" s="235"/>
      <c r="B13" s="20"/>
      <c r="C13" s="21">
        <f>IF(O7="","",O7)</f>
        <v>3</v>
      </c>
      <c r="D13" s="22"/>
      <c r="E13" s="23">
        <f>IF(M7="","",M7)</f>
        <v>0</v>
      </c>
      <c r="F13" s="24"/>
      <c r="G13" s="20"/>
      <c r="H13" s="21">
        <f t="shared" ref="H13" si="17">IF(O10="","",O10)</f>
        <v>1</v>
      </c>
      <c r="I13" s="22"/>
      <c r="J13" s="23">
        <f t="shared" ref="J13" si="18">IF(M10="","",M10)</f>
        <v>1</v>
      </c>
      <c r="K13" s="24"/>
      <c r="L13" s="226"/>
      <c r="M13" s="227"/>
      <c r="N13" s="227"/>
      <c r="O13" s="227"/>
      <c r="P13" s="228"/>
      <c r="Q13" s="20"/>
      <c r="R13" s="21">
        <v>3</v>
      </c>
      <c r="S13" s="22"/>
      <c r="T13" s="23">
        <v>0</v>
      </c>
      <c r="U13" s="24"/>
      <c r="V13" s="25"/>
      <c r="W13" s="26"/>
      <c r="X13" s="27"/>
      <c r="Y13" s="26"/>
      <c r="Z13" s="27"/>
      <c r="AA13" s="26"/>
      <c r="AB13" s="28"/>
      <c r="AC13" s="29"/>
      <c r="AD13" s="74"/>
    </row>
    <row r="14" spans="1:30" ht="21" x14ac:dyDescent="0.25">
      <c r="A14" s="265" t="s">
        <v>218</v>
      </c>
      <c r="B14" s="4"/>
      <c r="C14" s="5">
        <f>IF(T5="","",T5)</f>
        <v>3</v>
      </c>
      <c r="D14" s="6"/>
      <c r="E14" s="7">
        <f>IF(R5="","",R5)</f>
        <v>0</v>
      </c>
      <c r="F14" s="8"/>
      <c r="G14" s="4"/>
      <c r="H14" s="5">
        <f>IF(T8="","",T8)</f>
        <v>0</v>
      </c>
      <c r="I14" s="6"/>
      <c r="J14" s="7">
        <f>IF(R8="","",R8)</f>
        <v>5</v>
      </c>
      <c r="K14" s="8"/>
      <c r="L14" s="4"/>
      <c r="M14" s="5">
        <f t="shared" ref="M14" si="19">IF(T11="","",T11)</f>
        <v>0</v>
      </c>
      <c r="N14" s="6"/>
      <c r="O14" s="7">
        <f t="shared" ref="O14" si="20">IF(R11="","",R11)</f>
        <v>5</v>
      </c>
      <c r="P14" s="8"/>
      <c r="Q14" s="220"/>
      <c r="R14" s="221"/>
      <c r="S14" s="221"/>
      <c r="T14" s="221"/>
      <c r="U14" s="222"/>
      <c r="V14" s="9"/>
      <c r="W14" s="10"/>
      <c r="X14" s="11"/>
      <c r="Y14" s="10"/>
      <c r="Z14" s="11"/>
      <c r="AA14" s="10"/>
      <c r="AB14" s="12"/>
      <c r="AC14" s="13"/>
      <c r="AD14" s="73">
        <f>V15*100+AB15*10+Z15*1</f>
        <v>175</v>
      </c>
    </row>
    <row r="15" spans="1:30" x14ac:dyDescent="0.25">
      <c r="A15" s="235"/>
      <c r="B15" s="15">
        <f t="shared" si="10"/>
        <v>5</v>
      </c>
      <c r="C15" s="16"/>
      <c r="D15" s="17" t="str">
        <f>IF(OR(B15="",F15=""),"",IF(B15&gt;F15,"○",IF(B15&lt;F15,"●","△")))</f>
        <v>○</v>
      </c>
      <c r="E15" s="18"/>
      <c r="F15" s="19">
        <f t="shared" si="11"/>
        <v>3</v>
      </c>
      <c r="G15" s="15">
        <f t="shared" ref="G15" si="21">SUM(H14,H16)</f>
        <v>0</v>
      </c>
      <c r="H15" s="16"/>
      <c r="I15" s="17" t="str">
        <f>IF(OR(G15="",K15=""),"",IF(G15&gt;K15,"○",IF(G15&lt;K15,"●","△")))</f>
        <v>●</v>
      </c>
      <c r="J15" s="18"/>
      <c r="K15" s="19">
        <f t="shared" ref="K15" si="22">SUM(J14,J16)</f>
        <v>7</v>
      </c>
      <c r="L15" s="15">
        <f t="shared" ref="L15" si="23">SUM(M14,M16)</f>
        <v>0</v>
      </c>
      <c r="M15" s="16"/>
      <c r="N15" s="17" t="str">
        <f>IF(OR(L15="",P15=""),"",IF(L15&gt;P15,"○",IF(L15&lt;P15,"●","△")))</f>
        <v>●</v>
      </c>
      <c r="O15" s="18"/>
      <c r="P15" s="19">
        <f t="shared" ref="P15" si="24">SUM(O14,O16)</f>
        <v>8</v>
      </c>
      <c r="Q15" s="223"/>
      <c r="R15" s="224"/>
      <c r="S15" s="224"/>
      <c r="T15" s="224"/>
      <c r="U15" s="225"/>
      <c r="V15" s="30">
        <f t="shared" ref="V15" si="25">W15*3+X15</f>
        <v>3</v>
      </c>
      <c r="W15" s="33">
        <f>COUNTIF(D15:U15,"○")</f>
        <v>1</v>
      </c>
      <c r="X15" s="31">
        <f>COUNTIF(D15:U15,"△")</f>
        <v>0</v>
      </c>
      <c r="Y15" s="31">
        <f>COUNTIF(D15:U15,"●")</f>
        <v>2</v>
      </c>
      <c r="Z15" s="1">
        <f>SUM(G15,L15,B15)</f>
        <v>5</v>
      </c>
      <c r="AA15" s="31">
        <f>SUM(K15,P15,F15)</f>
        <v>18</v>
      </c>
      <c r="AB15" s="32">
        <f>Z15-AA15</f>
        <v>-13</v>
      </c>
      <c r="AC15" s="34">
        <f>_xlfn.RANK.EQ(AD14,$AD$5:$AD$16,0)</f>
        <v>3</v>
      </c>
      <c r="AD15" s="74"/>
    </row>
    <row r="16" spans="1:30" x14ac:dyDescent="0.25">
      <c r="A16" s="284"/>
      <c r="B16" s="20"/>
      <c r="C16" s="21">
        <f>IF(T7="","",T7)</f>
        <v>2</v>
      </c>
      <c r="D16" s="22"/>
      <c r="E16" s="23">
        <f>IF(R7="","",R7)</f>
        <v>3</v>
      </c>
      <c r="F16" s="24"/>
      <c r="G16" s="20"/>
      <c r="H16" s="21">
        <f>IF(T10="","",T10)</f>
        <v>0</v>
      </c>
      <c r="I16" s="22"/>
      <c r="J16" s="23">
        <f>IF(R10="","",R10)</f>
        <v>2</v>
      </c>
      <c r="K16" s="24"/>
      <c r="L16" s="20"/>
      <c r="M16" s="21">
        <f t="shared" ref="M16" si="26">IF(T13="","",T13)</f>
        <v>0</v>
      </c>
      <c r="N16" s="22"/>
      <c r="O16" s="23">
        <f t="shared" ref="O16" si="27">IF(R13="","",R13)</f>
        <v>3</v>
      </c>
      <c r="P16" s="24"/>
      <c r="Q16" s="226"/>
      <c r="R16" s="227"/>
      <c r="S16" s="227"/>
      <c r="T16" s="227"/>
      <c r="U16" s="228"/>
      <c r="V16" s="25"/>
      <c r="W16" s="26"/>
      <c r="X16" s="27"/>
      <c r="Y16" s="26"/>
      <c r="Z16" s="27"/>
      <c r="AA16" s="26"/>
      <c r="AB16" s="28"/>
      <c r="AC16" s="29"/>
      <c r="AD16" s="74"/>
    </row>
    <row r="17" spans="30:30" ht="21" x14ac:dyDescent="0.25">
      <c r="AD17" s="14"/>
    </row>
    <row r="20" spans="30:30" ht="21" x14ac:dyDescent="0.25">
      <c r="AD20" s="14"/>
    </row>
    <row r="23" spans="30:30" ht="21" x14ac:dyDescent="0.25">
      <c r="AD23" s="14"/>
    </row>
    <row r="26" spans="30:30" ht="21" x14ac:dyDescent="0.25">
      <c r="AD26" s="14"/>
    </row>
  </sheetData>
  <mergeCells count="22">
    <mergeCell ref="A14:A16"/>
    <mergeCell ref="Q14:U16"/>
    <mergeCell ref="A5:A7"/>
    <mergeCell ref="B5:F7"/>
    <mergeCell ref="A8:A10"/>
    <mergeCell ref="G8:K10"/>
    <mergeCell ref="A11:A13"/>
    <mergeCell ref="L11:P13"/>
    <mergeCell ref="AC2:AC4"/>
    <mergeCell ref="V2:V4"/>
    <mergeCell ref="W2:W4"/>
    <mergeCell ref="A1:F1"/>
    <mergeCell ref="A2:A4"/>
    <mergeCell ref="B2:F4"/>
    <mergeCell ref="G2:K4"/>
    <mergeCell ref="L2:P4"/>
    <mergeCell ref="Q2:U4"/>
    <mergeCell ref="X2:X4"/>
    <mergeCell ref="Y2:Y4"/>
    <mergeCell ref="Z2:Z4"/>
    <mergeCell ref="AA2:AA4"/>
    <mergeCell ref="AB2:AB4"/>
  </mergeCells>
  <phoneticPr fontId="4"/>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A0603-6BA0-4AF5-BE96-741506F0E367}">
  <sheetPr>
    <tabColor rgb="FF00B050"/>
  </sheetPr>
  <dimension ref="A1:Y23"/>
  <sheetViews>
    <sheetView view="pageBreakPreview" topLeftCell="A2" zoomScaleNormal="100" zoomScaleSheetLayoutView="100" workbookViewId="0">
      <selection activeCell="K13" sqref="K13"/>
    </sheetView>
  </sheetViews>
  <sheetFormatPr defaultColWidth="11.57421875" defaultRowHeight="16.5" x14ac:dyDescent="0.25"/>
  <cols>
    <col min="1" max="1" width="11.34765625" customWidth="1"/>
    <col min="2" max="16" width="2.58203125" customWidth="1"/>
    <col min="17" max="23" width="5.73046875" customWidth="1"/>
    <col min="24" max="24" width="5.73046875" style="35" customWidth="1"/>
    <col min="25" max="25" width="11.57421875" style="3"/>
  </cols>
  <sheetData>
    <row r="1" spans="1:25" ht="17.25" thickBot="1" x14ac:dyDescent="0.3">
      <c r="A1" s="285" t="s">
        <v>220</v>
      </c>
      <c r="B1" s="286"/>
      <c r="C1" s="286"/>
      <c r="D1" s="286"/>
      <c r="E1" s="286"/>
      <c r="F1" s="286"/>
      <c r="G1" s="2"/>
      <c r="H1" s="2"/>
      <c r="I1" s="2"/>
      <c r="J1" s="2"/>
      <c r="K1" s="2"/>
      <c r="L1" s="2"/>
      <c r="M1" s="2"/>
      <c r="N1" s="2"/>
      <c r="O1" s="2"/>
      <c r="P1" s="2"/>
      <c r="Q1" s="2"/>
      <c r="R1" s="2"/>
      <c r="S1" s="2"/>
      <c r="T1" s="2"/>
      <c r="U1" s="2"/>
      <c r="V1" s="2"/>
      <c r="W1" s="2"/>
      <c r="X1" s="1"/>
    </row>
    <row r="2" spans="1:25" x14ac:dyDescent="0.25">
      <c r="A2" s="251"/>
      <c r="B2" s="254" t="s">
        <v>221</v>
      </c>
      <c r="C2" s="255"/>
      <c r="D2" s="255"/>
      <c r="E2" s="255"/>
      <c r="F2" s="256"/>
      <c r="G2" s="263" t="s">
        <v>222</v>
      </c>
      <c r="H2" s="255"/>
      <c r="I2" s="255"/>
      <c r="J2" s="255"/>
      <c r="K2" s="255"/>
      <c r="L2" s="254" t="s">
        <v>223</v>
      </c>
      <c r="M2" s="255"/>
      <c r="N2" s="255"/>
      <c r="O2" s="255"/>
      <c r="P2" s="256"/>
      <c r="Q2" s="246" t="s">
        <v>198</v>
      </c>
      <c r="R2" s="229" t="s">
        <v>199</v>
      </c>
      <c r="S2" s="229" t="s">
        <v>200</v>
      </c>
      <c r="T2" s="229" t="s">
        <v>201</v>
      </c>
      <c r="U2" s="229" t="s">
        <v>202</v>
      </c>
      <c r="V2" s="229" t="s">
        <v>203</v>
      </c>
      <c r="W2" s="229" t="s">
        <v>204</v>
      </c>
      <c r="X2" s="232" t="s">
        <v>205</v>
      </c>
    </row>
    <row r="3" spans="1:25" x14ac:dyDescent="0.25">
      <c r="A3" s="252"/>
      <c r="B3" s="257"/>
      <c r="C3" s="258"/>
      <c r="D3" s="258"/>
      <c r="E3" s="258"/>
      <c r="F3" s="259"/>
      <c r="G3" s="258"/>
      <c r="H3" s="258"/>
      <c r="I3" s="258"/>
      <c r="J3" s="258"/>
      <c r="K3" s="258"/>
      <c r="L3" s="257"/>
      <c r="M3" s="258"/>
      <c r="N3" s="258"/>
      <c r="O3" s="258"/>
      <c r="P3" s="259"/>
      <c r="Q3" s="247"/>
      <c r="R3" s="230"/>
      <c r="S3" s="230"/>
      <c r="T3" s="230"/>
      <c r="U3" s="230"/>
      <c r="V3" s="230"/>
      <c r="W3" s="230"/>
      <c r="X3" s="233"/>
    </row>
    <row r="4" spans="1:25" x14ac:dyDescent="0.25">
      <c r="A4" s="253"/>
      <c r="B4" s="260"/>
      <c r="C4" s="261"/>
      <c r="D4" s="261"/>
      <c r="E4" s="261"/>
      <c r="F4" s="262"/>
      <c r="G4" s="261"/>
      <c r="H4" s="261"/>
      <c r="I4" s="261"/>
      <c r="J4" s="261"/>
      <c r="K4" s="261"/>
      <c r="L4" s="260"/>
      <c r="M4" s="261"/>
      <c r="N4" s="261"/>
      <c r="O4" s="261"/>
      <c r="P4" s="262"/>
      <c r="Q4" s="248"/>
      <c r="R4" s="231"/>
      <c r="S4" s="231"/>
      <c r="T4" s="231"/>
      <c r="U4" s="231"/>
      <c r="V4" s="231"/>
      <c r="W4" s="231"/>
      <c r="X4" s="234"/>
    </row>
    <row r="5" spans="1:25" ht="21" x14ac:dyDescent="0.25">
      <c r="A5" s="235" t="str">
        <f>B2</f>
        <v>留萌</v>
      </c>
      <c r="B5" s="236"/>
      <c r="C5" s="237"/>
      <c r="D5" s="237"/>
      <c r="E5" s="237"/>
      <c r="F5" s="238"/>
      <c r="G5" s="4"/>
      <c r="H5" s="5"/>
      <c r="I5" s="6"/>
      <c r="J5" s="7"/>
      <c r="K5" s="8"/>
      <c r="L5" s="4"/>
      <c r="M5" s="5"/>
      <c r="N5" s="6"/>
      <c r="O5" s="7"/>
      <c r="P5" s="8"/>
      <c r="Q5" s="9"/>
      <c r="R5" s="10"/>
      <c r="S5" s="11"/>
      <c r="T5" s="10"/>
      <c r="U5" s="11"/>
      <c r="V5" s="10"/>
      <c r="W5" s="12"/>
      <c r="X5" s="13"/>
      <c r="Y5" s="73">
        <f>Q6*100+W6*10+U6*1</f>
        <v>-109</v>
      </c>
    </row>
    <row r="6" spans="1:25" x14ac:dyDescent="0.25">
      <c r="A6" s="235"/>
      <c r="B6" s="239"/>
      <c r="C6" s="240"/>
      <c r="D6" s="240"/>
      <c r="E6" s="240"/>
      <c r="F6" s="241"/>
      <c r="G6" s="15">
        <f>SUM(H5,H7)</f>
        <v>0</v>
      </c>
      <c r="H6" s="16"/>
      <c r="I6" s="17" t="str">
        <f>IF(OR(G6="",K6=""),"",IF(G6&gt;K6,"○",IF(G6&lt;K6,"●","△")))</f>
        <v>●</v>
      </c>
      <c r="J6" s="18"/>
      <c r="K6" s="19">
        <v>7</v>
      </c>
      <c r="L6" s="15">
        <v>1</v>
      </c>
      <c r="M6" s="16"/>
      <c r="N6" s="17" t="str">
        <f>IF(OR(L6="",P6=""),"",IF(L6&gt;P6,"○",IF(L6&lt;P6,"●","△")))</f>
        <v>●</v>
      </c>
      <c r="O6" s="18"/>
      <c r="P6" s="19">
        <v>5</v>
      </c>
      <c r="Q6" s="30">
        <f>R6*3+S6</f>
        <v>0</v>
      </c>
      <c r="R6" s="31">
        <f>COUNTIF(I6:P6,"○")</f>
        <v>0</v>
      </c>
      <c r="S6" s="31">
        <f>COUNTIF(I6:P6,"△")</f>
        <v>0</v>
      </c>
      <c r="T6" s="31">
        <f>COUNTIF(I6:P6,"●")</f>
        <v>2</v>
      </c>
      <c r="U6" s="1">
        <f>SUM(G6,L6,)</f>
        <v>1</v>
      </c>
      <c r="V6" s="31">
        <f>SUM(K6,P6,)</f>
        <v>12</v>
      </c>
      <c r="W6" s="32">
        <f>U6-V6</f>
        <v>-11</v>
      </c>
      <c r="X6" s="34">
        <f>_xlfn.RANK.EQ(Y5,$Y$5:$Y$13,0)</f>
        <v>3</v>
      </c>
      <c r="Y6" s="74"/>
    </row>
    <row r="7" spans="1:25" x14ac:dyDescent="0.25">
      <c r="A7" s="235"/>
      <c r="B7" s="242"/>
      <c r="C7" s="243"/>
      <c r="D7" s="243"/>
      <c r="E7" s="243"/>
      <c r="F7" s="244"/>
      <c r="G7" s="20"/>
      <c r="H7" s="21"/>
      <c r="I7" s="22"/>
      <c r="J7" s="23"/>
      <c r="K7" s="24"/>
      <c r="L7" s="20"/>
      <c r="M7" s="21"/>
      <c r="N7" s="22"/>
      <c r="O7" s="23"/>
      <c r="P7" s="24"/>
      <c r="Q7" s="25"/>
      <c r="R7" s="26"/>
      <c r="S7" s="27"/>
      <c r="T7" s="26"/>
      <c r="U7" s="27"/>
      <c r="V7" s="26"/>
      <c r="W7" s="28"/>
      <c r="X7" s="29"/>
      <c r="Y7" s="74"/>
    </row>
    <row r="8" spans="1:25" ht="21" x14ac:dyDescent="0.25">
      <c r="A8" s="245" t="str">
        <f>G2</f>
        <v>VITA-A</v>
      </c>
      <c r="B8" s="4"/>
      <c r="C8" s="5" t="str">
        <f>IF(J5="","",J5)</f>
        <v/>
      </c>
      <c r="D8" s="6"/>
      <c r="E8" s="7" t="str">
        <f>IF(H5="","",H5)</f>
        <v/>
      </c>
      <c r="F8" s="8"/>
      <c r="G8" s="220"/>
      <c r="H8" s="221"/>
      <c r="I8" s="221"/>
      <c r="J8" s="221"/>
      <c r="K8" s="222"/>
      <c r="L8" s="4"/>
      <c r="M8" s="5"/>
      <c r="N8" s="6"/>
      <c r="O8" s="7"/>
      <c r="P8" s="8"/>
      <c r="Q8" s="9"/>
      <c r="R8" s="10"/>
      <c r="S8" s="11"/>
      <c r="T8" s="10"/>
      <c r="U8" s="11"/>
      <c r="V8" s="10"/>
      <c r="W8" s="12"/>
      <c r="X8" s="13"/>
      <c r="Y8" s="73">
        <f>Q9*100+W9*10+U9*1</f>
        <v>787</v>
      </c>
    </row>
    <row r="9" spans="1:25" x14ac:dyDescent="0.25">
      <c r="A9" s="235"/>
      <c r="B9" s="15">
        <v>7</v>
      </c>
      <c r="C9" s="16"/>
      <c r="D9" s="17" t="str">
        <f>IF(OR(B9="",F9=""),"",IF(B9&gt;F9,"○",IF(B9&lt;F9,"●","△")))</f>
        <v>○</v>
      </c>
      <c r="E9" s="18"/>
      <c r="F9" s="19">
        <f>SUM(E8,E10)</f>
        <v>0</v>
      </c>
      <c r="G9" s="223"/>
      <c r="H9" s="224"/>
      <c r="I9" s="224"/>
      <c r="J9" s="224"/>
      <c r="K9" s="225"/>
      <c r="L9" s="15">
        <v>10</v>
      </c>
      <c r="M9" s="16"/>
      <c r="N9" s="17" t="str">
        <f>IF(OR(L9="",P9=""),"",IF(L9&gt;P9,"○",IF(L9&lt;P9,"●","△")))</f>
        <v>○</v>
      </c>
      <c r="O9" s="18"/>
      <c r="P9" s="19">
        <f t="shared" ref="P9" si="0">SUM(O8,O10)</f>
        <v>0</v>
      </c>
      <c r="Q9" s="30">
        <f>R9*3+S9</f>
        <v>6</v>
      </c>
      <c r="R9" s="31">
        <f>COUNTIF(D9:P9,"○")</f>
        <v>2</v>
      </c>
      <c r="S9" s="31">
        <f>COUNTIF(D9:P9,"△")</f>
        <v>0</v>
      </c>
      <c r="T9" s="31">
        <f>COUNTIF(D9:P9,"●")</f>
        <v>0</v>
      </c>
      <c r="U9" s="1">
        <f>SUM(B9,L9,)</f>
        <v>17</v>
      </c>
      <c r="V9" s="31">
        <f>SUM(F9,P9,)</f>
        <v>0</v>
      </c>
      <c r="W9" s="32">
        <f>U9-V9</f>
        <v>17</v>
      </c>
      <c r="X9" s="34">
        <f>_xlfn.RANK.EQ(Y8,$Y$5:$Y$13,0)</f>
        <v>1</v>
      </c>
      <c r="Y9" s="74"/>
    </row>
    <row r="10" spans="1:25" x14ac:dyDescent="0.25">
      <c r="A10" s="235"/>
      <c r="B10" s="20"/>
      <c r="C10" s="21" t="str">
        <f>IF(J7="","",J7)</f>
        <v/>
      </c>
      <c r="D10" s="22"/>
      <c r="E10" s="23" t="str">
        <f>IF(H7="","",H7)</f>
        <v/>
      </c>
      <c r="F10" s="24"/>
      <c r="G10" s="226"/>
      <c r="H10" s="227"/>
      <c r="I10" s="227"/>
      <c r="J10" s="227"/>
      <c r="K10" s="228"/>
      <c r="L10" s="20"/>
      <c r="M10" s="21"/>
      <c r="N10" s="22"/>
      <c r="O10" s="23"/>
      <c r="P10" s="24"/>
      <c r="Q10" s="25"/>
      <c r="R10" s="26"/>
      <c r="S10" s="27"/>
      <c r="T10" s="26"/>
      <c r="U10" s="27"/>
      <c r="V10" s="26"/>
      <c r="W10" s="28"/>
      <c r="X10" s="29"/>
      <c r="Y10" s="74"/>
    </row>
    <row r="11" spans="1:25" ht="21" x14ac:dyDescent="0.25">
      <c r="A11" s="219" t="str">
        <f>L2</f>
        <v>忠和</v>
      </c>
      <c r="B11" s="37"/>
      <c r="C11" s="5" t="str">
        <f>IF(O5="","",O5)</f>
        <v/>
      </c>
      <c r="D11" s="6"/>
      <c r="E11" s="7" t="str">
        <f>IF(M5="","",M5)</f>
        <v/>
      </c>
      <c r="F11" s="8"/>
      <c r="G11" s="4"/>
      <c r="H11" s="5" t="str">
        <f t="shared" ref="H11" si="1">IF(O8="","",O8)</f>
        <v/>
      </c>
      <c r="I11" s="6"/>
      <c r="J11" s="7" t="str">
        <f t="shared" ref="J11" si="2">IF(M8="","",M8)</f>
        <v/>
      </c>
      <c r="K11" s="8"/>
      <c r="L11" s="220"/>
      <c r="M11" s="221"/>
      <c r="N11" s="221"/>
      <c r="O11" s="221"/>
      <c r="P11" s="222"/>
      <c r="Q11" s="9"/>
      <c r="R11" s="10"/>
      <c r="S11" s="11"/>
      <c r="T11" s="10"/>
      <c r="U11" s="11"/>
      <c r="V11" s="10"/>
      <c r="W11" s="12"/>
      <c r="X11" s="13"/>
      <c r="Y11" s="73">
        <f>Q12*100+W12*10+U12*1</f>
        <v>245</v>
      </c>
    </row>
    <row r="12" spans="1:25" x14ac:dyDescent="0.25">
      <c r="A12" s="219"/>
      <c r="B12" s="36">
        <v>5</v>
      </c>
      <c r="C12" s="16"/>
      <c r="D12" s="17" t="str">
        <f>IF(OR(B12="",F12=""),"",IF(B12&gt;F12,"○",IF(B12&lt;F12,"●","△")))</f>
        <v>○</v>
      </c>
      <c r="E12" s="18"/>
      <c r="F12" s="19">
        <v>1</v>
      </c>
      <c r="G12" s="15">
        <f t="shared" ref="G12" si="3">SUM(H11,H13)</f>
        <v>0</v>
      </c>
      <c r="H12" s="16"/>
      <c r="I12" s="17" t="str">
        <f>IF(OR(G12="",K12=""),"",IF(G12&gt;K12,"○",IF(G12&lt;K12,"●","△")))</f>
        <v>●</v>
      </c>
      <c r="J12" s="18"/>
      <c r="K12" s="19">
        <v>10</v>
      </c>
      <c r="L12" s="223"/>
      <c r="M12" s="224"/>
      <c r="N12" s="224"/>
      <c r="O12" s="224"/>
      <c r="P12" s="225"/>
      <c r="Q12" s="30">
        <f t="shared" ref="Q12" si="4">R12*3+S12</f>
        <v>3</v>
      </c>
      <c r="R12" s="33">
        <f>COUNTIF(D12:P12,"○")</f>
        <v>1</v>
      </c>
      <c r="S12" s="31">
        <f>COUNTIF(D12:P12,"△")</f>
        <v>0</v>
      </c>
      <c r="T12" s="31">
        <f>COUNTIF(D12:P12,"●")</f>
        <v>1</v>
      </c>
      <c r="U12" s="1">
        <f>SUM(G12,B12)</f>
        <v>5</v>
      </c>
      <c r="V12" s="31">
        <f>SUM(K12,F12,)</f>
        <v>11</v>
      </c>
      <c r="W12" s="32">
        <f>U12-V12</f>
        <v>-6</v>
      </c>
      <c r="X12" s="34">
        <f>_xlfn.RANK.EQ(Y11,$Y$5:$Y$13,0)</f>
        <v>2</v>
      </c>
      <c r="Y12" s="74"/>
    </row>
    <row r="13" spans="1:25" x14ac:dyDescent="0.25">
      <c r="A13" s="219"/>
      <c r="B13" s="38"/>
      <c r="C13" s="21" t="str">
        <f>IF(O7="","",O7)</f>
        <v/>
      </c>
      <c r="D13" s="22"/>
      <c r="E13" s="23" t="str">
        <f>IF(M7="","",M7)</f>
        <v/>
      </c>
      <c r="F13" s="24"/>
      <c r="G13" s="20"/>
      <c r="H13" s="21" t="str">
        <f t="shared" ref="H13" si="5">IF(O10="","",O10)</f>
        <v/>
      </c>
      <c r="I13" s="22"/>
      <c r="J13" s="23" t="str">
        <f t="shared" ref="J13" si="6">IF(M10="","",M10)</f>
        <v/>
      </c>
      <c r="K13" s="24"/>
      <c r="L13" s="226"/>
      <c r="M13" s="227"/>
      <c r="N13" s="227"/>
      <c r="O13" s="227"/>
      <c r="P13" s="228"/>
      <c r="Q13" s="25"/>
      <c r="R13" s="26"/>
      <c r="S13" s="27"/>
      <c r="T13" s="26"/>
      <c r="U13" s="27"/>
      <c r="V13" s="26"/>
      <c r="W13" s="28"/>
      <c r="X13" s="29"/>
      <c r="Y13" s="74"/>
    </row>
    <row r="14" spans="1:25" ht="21" x14ac:dyDescent="0.25">
      <c r="Y14" s="14"/>
    </row>
    <row r="17" spans="25:25" ht="21" x14ac:dyDescent="0.25">
      <c r="Y17" s="14"/>
    </row>
    <row r="20" spans="25:25" ht="21" x14ac:dyDescent="0.25">
      <c r="Y20" s="14"/>
    </row>
    <row r="23" spans="25:25" ht="21" x14ac:dyDescent="0.25">
      <c r="Y23" s="14"/>
    </row>
  </sheetData>
  <mergeCells count="19">
    <mergeCell ref="A1:F1"/>
    <mergeCell ref="A2:A4"/>
    <mergeCell ref="B2:F4"/>
    <mergeCell ref="G2:K4"/>
    <mergeCell ref="L2:P4"/>
    <mergeCell ref="A11:A13"/>
    <mergeCell ref="L11:P13"/>
    <mergeCell ref="R2:R4"/>
    <mergeCell ref="S2:S4"/>
    <mergeCell ref="T2:T4"/>
    <mergeCell ref="Q2:Q4"/>
    <mergeCell ref="X2:X4"/>
    <mergeCell ref="A5:A7"/>
    <mergeCell ref="B5:F7"/>
    <mergeCell ref="A8:A10"/>
    <mergeCell ref="G8:K10"/>
    <mergeCell ref="U2:U4"/>
    <mergeCell ref="V2:V4"/>
    <mergeCell ref="W2:W4"/>
  </mergeCells>
  <phoneticPr fontId="4"/>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38865-0F50-430F-A463-056323F297E1}">
  <sheetPr>
    <tabColor rgb="FF00B0F0"/>
  </sheetPr>
  <dimension ref="A1:Y23"/>
  <sheetViews>
    <sheetView view="pageBreakPreview" zoomScaleNormal="100" zoomScaleSheetLayoutView="100" workbookViewId="0">
      <selection activeCell="AA13" sqref="AA13"/>
    </sheetView>
  </sheetViews>
  <sheetFormatPr defaultColWidth="11.57421875" defaultRowHeight="16.5" x14ac:dyDescent="0.25"/>
  <cols>
    <col min="1" max="1" width="11.34765625" customWidth="1"/>
    <col min="2" max="16" width="2.58203125" customWidth="1"/>
    <col min="17" max="23" width="5.73046875" customWidth="1"/>
    <col min="24" max="24" width="5.73046875" style="35" customWidth="1"/>
    <col min="25" max="25" width="11.57421875" style="3"/>
  </cols>
  <sheetData>
    <row r="1" spans="1:25" ht="17.25" thickBot="1" x14ac:dyDescent="0.3">
      <c r="A1" s="287" t="s">
        <v>224</v>
      </c>
      <c r="B1" s="288"/>
      <c r="C1" s="288"/>
      <c r="D1" s="288"/>
      <c r="E1" s="288"/>
      <c r="F1" s="288"/>
      <c r="G1" s="2"/>
      <c r="H1" s="2"/>
      <c r="I1" s="2"/>
      <c r="J1" s="2"/>
      <c r="K1" s="2"/>
      <c r="L1" s="2"/>
      <c r="M1" s="2"/>
      <c r="N1" s="2"/>
      <c r="O1" s="2"/>
      <c r="P1" s="2"/>
      <c r="Q1" s="2"/>
      <c r="R1" s="2"/>
      <c r="S1" s="2"/>
      <c r="T1" s="2"/>
      <c r="U1" s="2"/>
      <c r="V1" s="2"/>
      <c r="W1" s="2"/>
      <c r="X1" s="1"/>
    </row>
    <row r="2" spans="1:25" x14ac:dyDescent="0.25">
      <c r="A2" s="251"/>
      <c r="B2" s="254" t="s">
        <v>225</v>
      </c>
      <c r="C2" s="255"/>
      <c r="D2" s="255"/>
      <c r="E2" s="255"/>
      <c r="F2" s="256"/>
      <c r="G2" s="263" t="s">
        <v>226</v>
      </c>
      <c r="H2" s="255"/>
      <c r="I2" s="255"/>
      <c r="J2" s="255"/>
      <c r="K2" s="255"/>
      <c r="L2" s="254" t="s">
        <v>227</v>
      </c>
      <c r="M2" s="255"/>
      <c r="N2" s="255"/>
      <c r="O2" s="255"/>
      <c r="P2" s="256"/>
      <c r="Q2" s="246" t="s">
        <v>198</v>
      </c>
      <c r="R2" s="229" t="s">
        <v>199</v>
      </c>
      <c r="S2" s="229" t="s">
        <v>200</v>
      </c>
      <c r="T2" s="229" t="s">
        <v>201</v>
      </c>
      <c r="U2" s="229" t="s">
        <v>202</v>
      </c>
      <c r="V2" s="229" t="s">
        <v>203</v>
      </c>
      <c r="W2" s="229" t="s">
        <v>204</v>
      </c>
      <c r="X2" s="232" t="s">
        <v>205</v>
      </c>
    </row>
    <row r="3" spans="1:25" x14ac:dyDescent="0.25">
      <c r="A3" s="252"/>
      <c r="B3" s="257"/>
      <c r="C3" s="258"/>
      <c r="D3" s="258"/>
      <c r="E3" s="258"/>
      <c r="F3" s="259"/>
      <c r="G3" s="258"/>
      <c r="H3" s="258"/>
      <c r="I3" s="258"/>
      <c r="J3" s="258"/>
      <c r="K3" s="258"/>
      <c r="L3" s="257"/>
      <c r="M3" s="258"/>
      <c r="N3" s="258"/>
      <c r="O3" s="258"/>
      <c r="P3" s="259"/>
      <c r="Q3" s="247"/>
      <c r="R3" s="230"/>
      <c r="S3" s="230"/>
      <c r="T3" s="230"/>
      <c r="U3" s="230"/>
      <c r="V3" s="230"/>
      <c r="W3" s="230"/>
      <c r="X3" s="233"/>
    </row>
    <row r="4" spans="1:25" x14ac:dyDescent="0.25">
      <c r="A4" s="253"/>
      <c r="B4" s="260"/>
      <c r="C4" s="261"/>
      <c r="D4" s="261"/>
      <c r="E4" s="261"/>
      <c r="F4" s="262"/>
      <c r="G4" s="261"/>
      <c r="H4" s="261"/>
      <c r="I4" s="261"/>
      <c r="J4" s="261"/>
      <c r="K4" s="261"/>
      <c r="L4" s="260"/>
      <c r="M4" s="261"/>
      <c r="N4" s="261"/>
      <c r="O4" s="261"/>
      <c r="P4" s="262"/>
      <c r="Q4" s="248"/>
      <c r="R4" s="231"/>
      <c r="S4" s="231"/>
      <c r="T4" s="231"/>
      <c r="U4" s="231"/>
      <c r="V4" s="231"/>
      <c r="W4" s="231"/>
      <c r="X4" s="234"/>
    </row>
    <row r="5" spans="1:25" ht="21" x14ac:dyDescent="0.25">
      <c r="A5" s="264" t="s">
        <v>225</v>
      </c>
      <c r="B5" s="236"/>
      <c r="C5" s="237"/>
      <c r="D5" s="237"/>
      <c r="E5" s="237"/>
      <c r="F5" s="238"/>
      <c r="G5" s="4"/>
      <c r="H5" s="5">
        <v>2</v>
      </c>
      <c r="I5" s="6"/>
      <c r="J5" s="7">
        <v>0</v>
      </c>
      <c r="K5" s="8"/>
      <c r="L5" s="4"/>
      <c r="M5" s="5">
        <v>0</v>
      </c>
      <c r="N5" s="6"/>
      <c r="O5" s="7">
        <v>1</v>
      </c>
      <c r="P5" s="8"/>
      <c r="Q5" s="9"/>
      <c r="R5" s="10"/>
      <c r="S5" s="11"/>
      <c r="T5" s="10"/>
      <c r="U5" s="11"/>
      <c r="V5" s="10"/>
      <c r="W5" s="12"/>
      <c r="X5" s="13"/>
      <c r="Y5" s="73">
        <f>Q6*100+W6*10+U6*1</f>
        <v>323</v>
      </c>
    </row>
    <row r="6" spans="1:25" x14ac:dyDescent="0.25">
      <c r="A6" s="235"/>
      <c r="B6" s="239"/>
      <c r="C6" s="240"/>
      <c r="D6" s="240"/>
      <c r="E6" s="240"/>
      <c r="F6" s="241"/>
      <c r="G6" s="15">
        <f>SUM(H5,H7)</f>
        <v>3</v>
      </c>
      <c r="H6" s="16"/>
      <c r="I6" s="17" t="str">
        <f>IF(OR(G6="",K6=""),"",IF(G6&gt;K6,"○",IF(G6&lt;K6,"●","△")))</f>
        <v>○</v>
      </c>
      <c r="J6" s="18"/>
      <c r="K6" s="19">
        <f>SUM(J5,J7)</f>
        <v>0</v>
      </c>
      <c r="L6" s="15">
        <f t="shared" ref="L6" si="0">SUM(M5,M7)</f>
        <v>0</v>
      </c>
      <c r="M6" s="16"/>
      <c r="N6" s="17" t="str">
        <f>IF(OR(L6="",P6=""),"",IF(L6&gt;P6,"○",IF(L6&lt;P6,"●","△")))</f>
        <v>●</v>
      </c>
      <c r="O6" s="18"/>
      <c r="P6" s="19">
        <f t="shared" ref="P6" si="1">SUM(O5,O7)</f>
        <v>1</v>
      </c>
      <c r="Q6" s="30">
        <f>R6*3+S6</f>
        <v>3</v>
      </c>
      <c r="R6" s="31">
        <f>COUNTIF(I6:P6,"○")</f>
        <v>1</v>
      </c>
      <c r="S6" s="31">
        <f>COUNTIF(I6:P6,"△")</f>
        <v>0</v>
      </c>
      <c r="T6" s="31">
        <f>COUNTIF(I6:P6,"●")</f>
        <v>1</v>
      </c>
      <c r="U6" s="1">
        <f>SUM(G6,L6,)</f>
        <v>3</v>
      </c>
      <c r="V6" s="31">
        <f>SUM(K6,P6,)</f>
        <v>1</v>
      </c>
      <c r="W6" s="32">
        <f>U6-V6</f>
        <v>2</v>
      </c>
      <c r="X6" s="34">
        <f>_xlfn.RANK.EQ(Y5,$Y$5:$Y$13,0)</f>
        <v>2</v>
      </c>
      <c r="Y6" s="74"/>
    </row>
    <row r="7" spans="1:25" x14ac:dyDescent="0.25">
      <c r="A7" s="235"/>
      <c r="B7" s="242"/>
      <c r="C7" s="243"/>
      <c r="D7" s="243"/>
      <c r="E7" s="243"/>
      <c r="F7" s="244"/>
      <c r="G7" s="20"/>
      <c r="H7" s="21">
        <v>1</v>
      </c>
      <c r="I7" s="22"/>
      <c r="J7" s="23">
        <v>0</v>
      </c>
      <c r="K7" s="24"/>
      <c r="L7" s="20"/>
      <c r="M7" s="21">
        <v>0</v>
      </c>
      <c r="N7" s="22"/>
      <c r="O7" s="23">
        <v>0</v>
      </c>
      <c r="P7" s="24"/>
      <c r="Q7" s="25"/>
      <c r="R7" s="26"/>
      <c r="S7" s="27"/>
      <c r="T7" s="26"/>
      <c r="U7" s="27"/>
      <c r="V7" s="26"/>
      <c r="W7" s="28"/>
      <c r="X7" s="29"/>
      <c r="Y7" s="74"/>
    </row>
    <row r="8" spans="1:25" ht="21" x14ac:dyDescent="0.25">
      <c r="A8" s="265" t="s">
        <v>226</v>
      </c>
      <c r="B8" s="4"/>
      <c r="C8" s="5">
        <f>IF(J5="","",J5)</f>
        <v>0</v>
      </c>
      <c r="D8" s="6"/>
      <c r="E8" s="7">
        <f>IF(H5="","",H5)</f>
        <v>2</v>
      </c>
      <c r="F8" s="8"/>
      <c r="G8" s="220"/>
      <c r="H8" s="221"/>
      <c r="I8" s="221"/>
      <c r="J8" s="221"/>
      <c r="K8" s="222"/>
      <c r="L8" s="4"/>
      <c r="M8" s="5">
        <v>0</v>
      </c>
      <c r="N8" s="6"/>
      <c r="O8" s="7">
        <v>1</v>
      </c>
      <c r="P8" s="8"/>
      <c r="Q8" s="9"/>
      <c r="R8" s="10"/>
      <c r="S8" s="11"/>
      <c r="T8" s="10"/>
      <c r="U8" s="11"/>
      <c r="V8" s="10"/>
      <c r="W8" s="12"/>
      <c r="X8" s="13"/>
      <c r="Y8" s="73">
        <f>Q9*100+W9*10+U9*1</f>
        <v>71</v>
      </c>
    </row>
    <row r="9" spans="1:25" x14ac:dyDescent="0.25">
      <c r="A9" s="235"/>
      <c r="B9" s="15">
        <f>SUM(C8,C10)</f>
        <v>0</v>
      </c>
      <c r="C9" s="16"/>
      <c r="D9" s="17" t="str">
        <f>IF(OR(B9="",F9=""),"",IF(B9&gt;F9,"○",IF(B9&lt;F9,"●","△")))</f>
        <v>●</v>
      </c>
      <c r="E9" s="18"/>
      <c r="F9" s="19">
        <f>SUM(E8,E10)</f>
        <v>3</v>
      </c>
      <c r="G9" s="223"/>
      <c r="H9" s="224"/>
      <c r="I9" s="224"/>
      <c r="J9" s="224"/>
      <c r="K9" s="225"/>
      <c r="L9" s="15">
        <f t="shared" ref="L9" si="2">SUM(M8,M10)</f>
        <v>1</v>
      </c>
      <c r="M9" s="16"/>
      <c r="N9" s="17" t="str">
        <f>IF(OR(L9="",P9=""),"",IF(L9&gt;P9,"○",IF(L9&lt;P9,"●","△")))</f>
        <v>△</v>
      </c>
      <c r="O9" s="18"/>
      <c r="P9" s="19">
        <f t="shared" ref="P9" si="3">SUM(O8,O10)</f>
        <v>1</v>
      </c>
      <c r="Q9" s="30">
        <f>R9*3+S9</f>
        <v>1</v>
      </c>
      <c r="R9" s="31">
        <f>COUNTIF(D9:P9,"○")</f>
        <v>0</v>
      </c>
      <c r="S9" s="31">
        <f>COUNTIF(D9:P9,"△")</f>
        <v>1</v>
      </c>
      <c r="T9" s="31">
        <f>COUNTIF(D9:P9,"●")</f>
        <v>1</v>
      </c>
      <c r="U9" s="1">
        <f>SUM(B9,L9,)</f>
        <v>1</v>
      </c>
      <c r="V9" s="31">
        <f>SUM(F9,P9,)</f>
        <v>4</v>
      </c>
      <c r="W9" s="32">
        <f>U9-V9</f>
        <v>-3</v>
      </c>
      <c r="X9" s="34">
        <f>_xlfn.RANK.EQ(Y8,$Y$5:$Y$13,0)</f>
        <v>3</v>
      </c>
      <c r="Y9" s="74"/>
    </row>
    <row r="10" spans="1:25" x14ac:dyDescent="0.25">
      <c r="A10" s="235"/>
      <c r="B10" s="20"/>
      <c r="C10" s="21">
        <f>IF(J7="","",J7)</f>
        <v>0</v>
      </c>
      <c r="D10" s="22"/>
      <c r="E10" s="23">
        <f>IF(H7="","",H7)</f>
        <v>1</v>
      </c>
      <c r="F10" s="24"/>
      <c r="G10" s="226"/>
      <c r="H10" s="227"/>
      <c r="I10" s="227"/>
      <c r="J10" s="227"/>
      <c r="K10" s="228"/>
      <c r="L10" s="20"/>
      <c r="M10" s="21">
        <v>1</v>
      </c>
      <c r="N10" s="22"/>
      <c r="O10" s="23">
        <v>0</v>
      </c>
      <c r="P10" s="24"/>
      <c r="Q10" s="25"/>
      <c r="R10" s="26"/>
      <c r="S10" s="27"/>
      <c r="T10" s="26"/>
      <c r="U10" s="27"/>
      <c r="V10" s="26"/>
      <c r="W10" s="28"/>
      <c r="X10" s="29"/>
      <c r="Y10" s="74"/>
    </row>
    <row r="11" spans="1:25" ht="21" x14ac:dyDescent="0.25">
      <c r="A11" s="266" t="s">
        <v>227</v>
      </c>
      <c r="B11" s="37"/>
      <c r="C11" s="5">
        <f>IF(O5="","",O5)</f>
        <v>1</v>
      </c>
      <c r="D11" s="6"/>
      <c r="E11" s="7">
        <f>IF(M5="","",M5)</f>
        <v>0</v>
      </c>
      <c r="F11" s="8"/>
      <c r="G11" s="4"/>
      <c r="H11" s="5">
        <f t="shared" ref="H11" si="4">IF(O8="","",O8)</f>
        <v>1</v>
      </c>
      <c r="I11" s="6"/>
      <c r="J11" s="7">
        <f t="shared" ref="J11" si="5">IF(M8="","",M8)</f>
        <v>0</v>
      </c>
      <c r="K11" s="8"/>
      <c r="L11" s="220"/>
      <c r="M11" s="221"/>
      <c r="N11" s="221"/>
      <c r="O11" s="221"/>
      <c r="P11" s="222"/>
      <c r="Q11" s="9"/>
      <c r="R11" s="10"/>
      <c r="S11" s="11"/>
      <c r="T11" s="10"/>
      <c r="U11" s="11"/>
      <c r="V11" s="10"/>
      <c r="W11" s="12"/>
      <c r="X11" s="13"/>
      <c r="Y11" s="73">
        <f>Q12*100+W12*10+U12*1</f>
        <v>412</v>
      </c>
    </row>
    <row r="12" spans="1:25" x14ac:dyDescent="0.25">
      <c r="A12" s="219"/>
      <c r="B12" s="36">
        <f t="shared" ref="B12" si="6">SUM(C11,C13)</f>
        <v>1</v>
      </c>
      <c r="C12" s="16"/>
      <c r="D12" s="17" t="str">
        <f>IF(OR(B12="",F12=""),"",IF(B12&gt;F12,"○",IF(B12&lt;F12,"●","△")))</f>
        <v>○</v>
      </c>
      <c r="E12" s="18"/>
      <c r="F12" s="19">
        <f t="shared" ref="F12" si="7">SUM(E11,E13)</f>
        <v>0</v>
      </c>
      <c r="G12" s="15">
        <f t="shared" ref="G12" si="8">SUM(H11,H13)</f>
        <v>1</v>
      </c>
      <c r="H12" s="16"/>
      <c r="I12" s="17" t="str">
        <f>IF(OR(G12="",K12=""),"",IF(G12&gt;K12,"○",IF(G12&lt;K12,"●","△")))</f>
        <v>△</v>
      </c>
      <c r="J12" s="18"/>
      <c r="K12" s="19">
        <f t="shared" ref="K12" si="9">SUM(J11,J13)</f>
        <v>1</v>
      </c>
      <c r="L12" s="223"/>
      <c r="M12" s="224"/>
      <c r="N12" s="224"/>
      <c r="O12" s="224"/>
      <c r="P12" s="225"/>
      <c r="Q12" s="30">
        <f t="shared" ref="Q12" si="10">R12*3+S12</f>
        <v>4</v>
      </c>
      <c r="R12" s="33">
        <f>COUNTIF(D12:P12,"○")</f>
        <v>1</v>
      </c>
      <c r="S12" s="31">
        <f>COUNTIF(D12:P12,"△")</f>
        <v>1</v>
      </c>
      <c r="T12" s="31">
        <f>COUNTIF(D12:P12,"●")</f>
        <v>0</v>
      </c>
      <c r="U12" s="1">
        <f>SUM(G12,B12)</f>
        <v>2</v>
      </c>
      <c r="V12" s="31">
        <f>SUM(K12,F12,)</f>
        <v>1</v>
      </c>
      <c r="W12" s="32">
        <f>U12-V12</f>
        <v>1</v>
      </c>
      <c r="X12" s="34">
        <f>_xlfn.RANK.EQ(Y11,$Y$5:$Y$13,0)</f>
        <v>1</v>
      </c>
      <c r="Y12" s="74"/>
    </row>
    <row r="13" spans="1:25" x14ac:dyDescent="0.25">
      <c r="A13" s="219"/>
      <c r="B13" s="38"/>
      <c r="C13" s="21">
        <f>IF(O7="","",O7)</f>
        <v>0</v>
      </c>
      <c r="D13" s="22"/>
      <c r="E13" s="23">
        <f>IF(M7="","",M7)</f>
        <v>0</v>
      </c>
      <c r="F13" s="24"/>
      <c r="G13" s="20"/>
      <c r="H13" s="21">
        <f t="shared" ref="H13" si="11">IF(O10="","",O10)</f>
        <v>0</v>
      </c>
      <c r="I13" s="22"/>
      <c r="J13" s="23">
        <f t="shared" ref="J13" si="12">IF(M10="","",M10)</f>
        <v>1</v>
      </c>
      <c r="K13" s="24"/>
      <c r="L13" s="226"/>
      <c r="M13" s="227"/>
      <c r="N13" s="227"/>
      <c r="O13" s="227"/>
      <c r="P13" s="228"/>
      <c r="Q13" s="25"/>
      <c r="R13" s="26"/>
      <c r="S13" s="27"/>
      <c r="T13" s="26"/>
      <c r="U13" s="27"/>
      <c r="V13" s="26"/>
      <c r="W13" s="28"/>
      <c r="X13" s="29"/>
      <c r="Y13" s="74"/>
    </row>
    <row r="14" spans="1:25" ht="21" x14ac:dyDescent="0.25">
      <c r="Y14" s="14"/>
    </row>
    <row r="17" spans="25:25" ht="21" x14ac:dyDescent="0.25">
      <c r="Y17" s="14"/>
    </row>
    <row r="20" spans="25:25" ht="21" x14ac:dyDescent="0.25">
      <c r="Y20" s="14"/>
    </row>
    <row r="23" spans="25:25" ht="21" x14ac:dyDescent="0.25">
      <c r="Y23" s="14"/>
    </row>
  </sheetData>
  <mergeCells count="19">
    <mergeCell ref="A1:F1"/>
    <mergeCell ref="A2:A4"/>
    <mergeCell ref="B2:F4"/>
    <mergeCell ref="G2:K4"/>
    <mergeCell ref="L2:P4"/>
    <mergeCell ref="A11:A13"/>
    <mergeCell ref="L11:P13"/>
    <mergeCell ref="R2:R4"/>
    <mergeCell ref="S2:S4"/>
    <mergeCell ref="T2:T4"/>
    <mergeCell ref="Q2:Q4"/>
    <mergeCell ref="X2:X4"/>
    <mergeCell ref="A5:A7"/>
    <mergeCell ref="B5:F7"/>
    <mergeCell ref="A8:A10"/>
    <mergeCell ref="G8:K10"/>
    <mergeCell ref="U2:U4"/>
    <mergeCell ref="V2:V4"/>
    <mergeCell ref="W2:W4"/>
  </mergeCells>
  <phoneticPr fontId="4"/>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Excel iOS</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ＫＡＮＫＯカップ開催要項</vt:lpstr>
      <vt:lpstr>組み合わせ</vt:lpstr>
      <vt:lpstr>６・１９東川タイムテーブル </vt:lpstr>
      <vt:lpstr>Aブロック</vt:lpstr>
      <vt:lpstr>Bブロック</vt:lpstr>
      <vt:lpstr>Cブロック</vt:lpstr>
      <vt:lpstr>Dブロック</vt:lpstr>
      <vt:lpstr>Eブロック</vt:lpstr>
      <vt:lpstr>Fブロック </vt:lpstr>
      <vt:lpstr>Gブロック </vt:lpstr>
      <vt:lpstr>Hブロック </vt:lpstr>
      <vt:lpstr>Aブロック!Print_Area</vt:lpstr>
      <vt:lpstr>Bブロック!Print_Area</vt:lpstr>
      <vt:lpstr>Cブロック!Print_Area</vt:lpstr>
      <vt:lpstr>Dブロック!Print_Area</vt:lpstr>
      <vt:lpstr>Eブロック!Print_Area</vt:lpstr>
      <vt:lpstr>Fブロック !Print_Area</vt:lpstr>
      <vt:lpstr>Gブロック !Print_Area</vt:lpstr>
      <vt:lpstr>Hブロック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2201-10494</dc:creator>
  <cp:keywords/>
  <dc:description/>
  <cp:lastModifiedBy>2107-10393</cp:lastModifiedBy>
  <cp:revision/>
  <dcterms:created xsi:type="dcterms:W3CDTF">2022-06-06T06:24:44Z</dcterms:created>
  <dcterms:modified xsi:type="dcterms:W3CDTF">2022-06-18T11:12:14Z</dcterms:modified>
  <cp:category/>
  <cp:contentStatus/>
</cp:coreProperties>
</file>